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im\Dropbox\ZV Het Y wedstrijdcomm_\Dinsdagavond\2026\"/>
    </mc:Choice>
  </mc:AlternateContent>
  <xr:revisionPtr revIDLastSave="0" documentId="13_ncr:1_{45FDA680-21D4-4E6B-B4E0-45F6806A5F6F}" xr6:coauthVersionLast="47" xr6:coauthVersionMax="47" xr10:uidLastSave="{00000000-0000-0000-0000-000000000000}"/>
  <bookViews>
    <workbookView xWindow="810" yWindow="420" windowWidth="24790" windowHeight="14860" tabRatio="500" xr2:uid="{00000000-000D-0000-FFFF-FFFF00000000}"/>
  </bookViews>
  <sheets>
    <sheet name="Deelnemers" sheetId="1" r:id="rId1"/>
  </sheets>
  <definedNames>
    <definedName name="_xlnm.Print_Area" localSheetId="0">Deelnemers!$C$2:$AB$32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9" i="1" l="1"/>
  <c r="Y29" i="1" s="1"/>
  <c r="T28" i="1"/>
  <c r="Y28" i="1" s="1"/>
  <c r="T27" i="1"/>
  <c r="Y27" i="1" s="1"/>
  <c r="Y26" i="1"/>
  <c r="T26" i="1"/>
  <c r="Z25" i="1"/>
  <c r="AB25" i="1" s="1"/>
  <c r="M25" i="1" s="1"/>
  <c r="T25" i="1" s="1"/>
  <c r="Y25" i="1" s="1"/>
  <c r="T24" i="1"/>
  <c r="Y24" i="1" s="1"/>
  <c r="T23" i="1"/>
  <c r="Y23" i="1" s="1"/>
  <c r="T22" i="1"/>
  <c r="Y22" i="1" s="1"/>
  <c r="Y21" i="1"/>
  <c r="T21" i="1"/>
  <c r="Z20" i="1"/>
  <c r="AB20" i="1" s="1"/>
  <c r="S20" i="1" s="1"/>
  <c r="T20" i="1" s="1"/>
  <c r="Y20" i="1" s="1"/>
  <c r="T19" i="1"/>
  <c r="Y19" i="1" s="1"/>
  <c r="Z18" i="1"/>
  <c r="AB18" i="1" s="1"/>
  <c r="K18" i="1" s="1"/>
  <c r="T18" i="1" s="1"/>
  <c r="Y18" i="1" s="1"/>
  <c r="Z17" i="1"/>
  <c r="AB17" i="1" s="1"/>
  <c r="Q17" i="1" s="1"/>
  <c r="T17" i="1" s="1"/>
  <c r="Y17" i="1" s="1"/>
  <c r="AB16" i="1"/>
  <c r="N16" i="1" s="1"/>
  <c r="T16" i="1" s="1"/>
  <c r="Y16" i="1" s="1"/>
  <c r="Z16" i="1"/>
  <c r="Z15" i="1"/>
  <c r="AB15" i="1" s="1"/>
  <c r="O15" i="1" s="1"/>
  <c r="T15" i="1" s="1"/>
  <c r="Y15" i="1" s="1"/>
  <c r="AB14" i="1"/>
  <c r="G14" i="1" s="1"/>
  <c r="T14" i="1" s="1"/>
  <c r="Y14" i="1" s="1"/>
  <c r="Z14" i="1"/>
  <c r="Z13" i="1"/>
  <c r="AB13" i="1" s="1"/>
  <c r="L13" i="1" s="1"/>
  <c r="T13" i="1" s="1"/>
  <c r="Y13" i="1" s="1"/>
  <c r="Z12" i="1"/>
  <c r="AB12" i="1" s="1"/>
  <c r="J12" i="1" s="1"/>
  <c r="T12" i="1" s="1"/>
  <c r="Y12" i="1" s="1"/>
  <c r="Z11" i="1"/>
  <c r="AB11" i="1" s="1"/>
  <c r="P11" i="1" s="1"/>
  <c r="T11" i="1" s="1"/>
  <c r="Y11" i="1" s="1"/>
  <c r="Y10" i="1"/>
  <c r="T10" i="1"/>
  <c r="AB9" i="1"/>
  <c r="F9" i="1" s="1"/>
  <c r="T9" i="1" s="1"/>
  <c r="Y9" i="1" s="1"/>
  <c r="Z9" i="1"/>
  <c r="Z8" i="1"/>
  <c r="AB8" i="1" s="1"/>
  <c r="R8" i="1" s="1"/>
  <c r="T8" i="1" s="1"/>
  <c r="Y8" i="1" s="1"/>
  <c r="AB7" i="1"/>
  <c r="I7" i="1" s="1"/>
  <c r="T7" i="1" s="1"/>
  <c r="Y7" i="1" s="1"/>
  <c r="Z7" i="1"/>
</calcChain>
</file>

<file path=xl/sharedStrings.xml><?xml version="1.0" encoding="utf-8"?>
<sst xmlns="http://schemas.openxmlformats.org/spreadsheetml/2006/main" count="59" uniqueCount="59">
  <si>
    <t>dd.</t>
  </si>
  <si>
    <t>t/m 6</t>
  </si>
  <si>
    <t>t/m 9</t>
  </si>
  <si>
    <t>t/m 12</t>
  </si>
  <si>
    <t>t/m 14</t>
  </si>
  <si>
    <t>Startschip compensatiepunten</t>
  </si>
  <si>
    <t>sailno</t>
  </si>
  <si>
    <t>Bootnaam</t>
  </si>
  <si>
    <t>overall</t>
  </si>
  <si>
    <t>pnts1</t>
  </si>
  <si>
    <t>pnts2</t>
  </si>
  <si>
    <t>pnts3</t>
  </si>
  <si>
    <t>pnts4</t>
  </si>
  <si>
    <t>pnts5</t>
  </si>
  <si>
    <t>pnts6</t>
  </si>
  <si>
    <t>pnts7</t>
  </si>
  <si>
    <t>pnts8</t>
  </si>
  <si>
    <t>pnts9</t>
  </si>
  <si>
    <t>pnts10</t>
  </si>
  <si>
    <t>pnts11</t>
  </si>
  <si>
    <t>pnts12</t>
  </si>
  <si>
    <t>pnts13</t>
  </si>
  <si>
    <t>pnts14</t>
  </si>
  <si>
    <t>Ptnts 1-14</t>
  </si>
  <si>
    <t>aftrek1</t>
  </si>
  <si>
    <t>aftrek2</t>
  </si>
  <si>
    <t>aftrek3</t>
  </si>
  <si>
    <t>aftrek4</t>
  </si>
  <si>
    <t>Totaal pnts</t>
  </si>
  <si>
    <t>pnts. gezeild</t>
  </si>
  <si>
    <t>races</t>
  </si>
  <si>
    <t>gem.score</t>
  </si>
  <si>
    <t>Ponziani</t>
  </si>
  <si>
    <t>Aurora</t>
  </si>
  <si>
    <t>Mafalda</t>
  </si>
  <si>
    <t>Jabbadabbadoo</t>
  </si>
  <si>
    <t>Volfoni</t>
  </si>
  <si>
    <t>Mireille</t>
  </si>
  <si>
    <t>WAHOO</t>
  </si>
  <si>
    <t>Bro</t>
  </si>
  <si>
    <t>Louise</t>
  </si>
  <si>
    <t>Jutter</t>
  </si>
  <si>
    <t>Wervelwind</t>
  </si>
  <si>
    <t>Melody</t>
  </si>
  <si>
    <t>Juffrouw Jannie</t>
  </si>
  <si>
    <t>Simply Red</t>
  </si>
  <si>
    <t>Element</t>
  </si>
  <si>
    <t>Saffier</t>
  </si>
  <si>
    <t>X-je</t>
  </si>
  <si>
    <t>Kamakura</t>
  </si>
  <si>
    <t>Bries</t>
  </si>
  <si>
    <t>Chouette</t>
  </si>
  <si>
    <t>Long John</t>
  </si>
  <si>
    <t>Larissa</t>
  </si>
  <si>
    <t>Feniks</t>
  </si>
  <si>
    <t>Startschip</t>
  </si>
  <si>
    <t>Hans en Jan V.</t>
  </si>
  <si>
    <t>Aftrekrace</t>
  </si>
  <si>
    <t>Eindklassement Dinsdagavondcompetitie, incl. Startschipcompensatie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</si>
</sst>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C9211E"/>
      <name val="Calibri"/>
      <family val="2"/>
      <charset val="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5" fontId="3" fillId="0" borderId="1" xfId="0" applyNumberFormat="1" applyFont="1" applyBorder="1"/>
    <xf numFmtId="165" fontId="3" fillId="2" borderId="1" xfId="0" applyNumberFormat="1" applyFont="1" applyFill="1" applyBorder="1"/>
    <xf numFmtId="165" fontId="4" fillId="0" borderId="1" xfId="0" applyNumberFormat="1" applyFont="1" applyBorder="1"/>
    <xf numFmtId="165" fontId="5" fillId="0" borderId="1" xfId="0" applyNumberFormat="1" applyFont="1" applyBorder="1"/>
    <xf numFmtId="165" fontId="0" fillId="0" borderId="1" xfId="0" applyNumberFormat="1" applyBorder="1"/>
    <xf numFmtId="0" fontId="4" fillId="0" borderId="1" xfId="0" applyFont="1" applyBorder="1"/>
    <xf numFmtId="165" fontId="2" fillId="0" borderId="1" xfId="0" applyNumberFormat="1" applyFont="1" applyBorder="1"/>
    <xf numFmtId="165" fontId="0" fillId="2" borderId="1" xfId="0" applyNumberFormat="1" applyFill="1" applyBorder="1"/>
    <xf numFmtId="165" fontId="4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5" fontId="4" fillId="3" borderId="1" xfId="0" applyNumberFormat="1" applyFont="1" applyFill="1" applyBorder="1"/>
    <xf numFmtId="165" fontId="3" fillId="3" borderId="1" xfId="0" applyNumberFormat="1" applyFont="1" applyFill="1" applyBorder="1"/>
    <xf numFmtId="165" fontId="0" fillId="3" borderId="1" xfId="0" applyNumberFormat="1" applyFill="1" applyBorder="1"/>
    <xf numFmtId="0" fontId="4" fillId="3" borderId="1" xfId="0" applyFont="1" applyFill="1" applyBorder="1"/>
    <xf numFmtId="165" fontId="2" fillId="3" borderId="1" xfId="0" applyNumberFormat="1" applyFont="1" applyFill="1" applyBorder="1"/>
    <xf numFmtId="0" fontId="0" fillId="2" borderId="1" xfId="0" applyFill="1" applyBorder="1"/>
    <xf numFmtId="0" fontId="0" fillId="2" borderId="0" xfId="0" applyFill="1"/>
    <xf numFmtId="0" fontId="6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2"/>
  <sheetViews>
    <sheetView showGridLines="0" tabSelected="1" zoomScale="90" zoomScaleNormal="90" workbookViewId="0">
      <selection activeCell="C2" sqref="C2"/>
    </sheetView>
  </sheetViews>
  <sheetFormatPr defaultColWidth="8.54296875" defaultRowHeight="14.5" x14ac:dyDescent="0.35"/>
  <cols>
    <col min="1" max="1" width="3.08984375" customWidth="1"/>
    <col min="2" max="2" width="2.81640625" customWidth="1"/>
    <col min="3" max="3" width="6.26953125" style="1" customWidth="1"/>
    <col min="4" max="4" width="14.08984375" customWidth="1"/>
    <col min="5" max="5" width="7" customWidth="1"/>
    <col min="6" max="6" width="10" customWidth="1"/>
    <col min="7" max="19" width="8.6328125" customWidth="1"/>
    <col min="20" max="20" width="9.6328125" customWidth="1"/>
    <col min="21" max="24" width="7.26953125" customWidth="1"/>
    <col min="25" max="25" width="10.08984375" customWidth="1"/>
    <col min="26" max="26" width="10.90625" customWidth="1"/>
    <col min="27" max="27" width="5.7265625" customWidth="1"/>
    <col min="28" max="28" width="9.36328125" customWidth="1"/>
    <col min="16287" max="16384" width="11.54296875" customWidth="1"/>
  </cols>
  <sheetData>
    <row r="2" spans="1:28" ht="18.5" x14ac:dyDescent="0.45">
      <c r="C2" s="2" t="s">
        <v>58</v>
      </c>
    </row>
    <row r="4" spans="1:28" x14ac:dyDescent="0.35">
      <c r="C4" s="3">
        <v>2026</v>
      </c>
      <c r="E4" s="4" t="s">
        <v>0</v>
      </c>
      <c r="F4" s="5">
        <v>46154</v>
      </c>
      <c r="G4" s="5">
        <v>46161</v>
      </c>
      <c r="H4" s="5">
        <v>46168</v>
      </c>
      <c r="I4" s="5">
        <v>46175</v>
      </c>
      <c r="J4" s="5">
        <v>46189</v>
      </c>
      <c r="K4" s="5">
        <v>46196</v>
      </c>
      <c r="L4" s="5">
        <v>46203</v>
      </c>
      <c r="M4" s="5">
        <v>46252</v>
      </c>
      <c r="N4" s="5">
        <v>46259</v>
      </c>
      <c r="O4" s="5">
        <v>46266</v>
      </c>
      <c r="P4" s="5">
        <v>46273</v>
      </c>
      <c r="Q4" s="5">
        <v>46280</v>
      </c>
      <c r="R4" s="5">
        <v>46287</v>
      </c>
      <c r="S4" s="5">
        <v>46294</v>
      </c>
      <c r="U4" s="6" t="s">
        <v>1</v>
      </c>
      <c r="V4" s="4" t="s">
        <v>2</v>
      </c>
      <c r="W4" s="4" t="s">
        <v>3</v>
      </c>
      <c r="X4" s="4" t="s">
        <v>4</v>
      </c>
      <c r="Z4" s="4" t="s">
        <v>5</v>
      </c>
      <c r="AA4" s="4"/>
      <c r="AB4" s="4"/>
    </row>
    <row r="5" spans="1:28" x14ac:dyDescent="0.35">
      <c r="C5" s="7" t="s">
        <v>6</v>
      </c>
      <c r="D5" s="4" t="s">
        <v>7</v>
      </c>
      <c r="E5" s="27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</row>
    <row r="6" spans="1:28" ht="8" customHeight="1" x14ac:dyDescent="0.35"/>
    <row r="7" spans="1:28" x14ac:dyDescent="0.35">
      <c r="A7">
        <v>1</v>
      </c>
      <c r="C7" s="8">
        <v>2246</v>
      </c>
      <c r="D7" s="4" t="s">
        <v>32</v>
      </c>
      <c r="E7" s="27">
        <v>1</v>
      </c>
      <c r="F7" s="9">
        <v>1</v>
      </c>
      <c r="G7" s="9">
        <v>2</v>
      </c>
      <c r="H7" s="9">
        <v>1</v>
      </c>
      <c r="I7" s="10">
        <f>AB7</f>
        <v>2.0833333333333335</v>
      </c>
      <c r="J7" s="9">
        <v>1</v>
      </c>
      <c r="K7" s="11">
        <v>5</v>
      </c>
      <c r="L7" s="11">
        <v>4</v>
      </c>
      <c r="M7" s="11">
        <v>22</v>
      </c>
      <c r="N7" s="9">
        <v>1</v>
      </c>
      <c r="O7" s="9">
        <v>1</v>
      </c>
      <c r="P7" s="9">
        <v>2</v>
      </c>
      <c r="Q7" s="9">
        <v>2</v>
      </c>
      <c r="R7" s="9">
        <v>1</v>
      </c>
      <c r="S7" s="12">
        <v>4</v>
      </c>
      <c r="T7" s="13">
        <f t="shared" ref="T7:T29" si="0">SUM(F7:S7)</f>
        <v>49.083333333333336</v>
      </c>
      <c r="U7" s="14">
        <v>22</v>
      </c>
      <c r="V7" s="14">
        <v>5</v>
      </c>
      <c r="W7" s="14">
        <v>4</v>
      </c>
      <c r="X7" s="14">
        <v>4</v>
      </c>
      <c r="Y7" s="15">
        <f t="shared" ref="Y7:Y29" si="1">T7-U7-V7-W7-X7</f>
        <v>14.083333333333336</v>
      </c>
      <c r="Z7" s="13">
        <f>F7+G7+H7+J7+K7+L7+N7+O7+P7+Q7+R7+S7</f>
        <v>25</v>
      </c>
      <c r="AA7" s="4">
        <v>12</v>
      </c>
      <c r="AB7" s="16">
        <f>Z7/AA7</f>
        <v>2.0833333333333335</v>
      </c>
    </row>
    <row r="8" spans="1:28" x14ac:dyDescent="0.35">
      <c r="A8">
        <v>2</v>
      </c>
      <c r="C8" s="8">
        <v>2226</v>
      </c>
      <c r="D8" s="4" t="s">
        <v>33</v>
      </c>
      <c r="E8" s="27">
        <v>2</v>
      </c>
      <c r="F8" s="11">
        <v>8</v>
      </c>
      <c r="G8" s="9">
        <v>3</v>
      </c>
      <c r="H8" s="11">
        <v>22</v>
      </c>
      <c r="I8" s="9">
        <v>1</v>
      </c>
      <c r="J8" s="9">
        <v>5</v>
      </c>
      <c r="K8" s="11">
        <v>22</v>
      </c>
      <c r="L8" s="9">
        <v>5</v>
      </c>
      <c r="M8" s="11">
        <v>22</v>
      </c>
      <c r="N8" s="9">
        <v>5</v>
      </c>
      <c r="O8" s="9">
        <v>2</v>
      </c>
      <c r="P8" s="9">
        <v>6</v>
      </c>
      <c r="Q8" s="9">
        <v>1</v>
      </c>
      <c r="R8" s="10">
        <f>AB8</f>
        <v>3.7</v>
      </c>
      <c r="S8" s="9">
        <v>1</v>
      </c>
      <c r="T8" s="13">
        <f t="shared" si="0"/>
        <v>106.7</v>
      </c>
      <c r="U8" s="14">
        <v>22</v>
      </c>
      <c r="V8" s="14">
        <v>22</v>
      </c>
      <c r="W8" s="14">
        <v>22</v>
      </c>
      <c r="X8" s="14">
        <v>8</v>
      </c>
      <c r="Y8" s="15">
        <f t="shared" si="1"/>
        <v>32.700000000000003</v>
      </c>
      <c r="Z8" s="13">
        <f>F8+G8+I8+J8+L8+N8+O8+P8+Q8+S8</f>
        <v>37</v>
      </c>
      <c r="AA8" s="4">
        <v>10</v>
      </c>
      <c r="AB8" s="16">
        <f>Z8/AA8</f>
        <v>3.7</v>
      </c>
    </row>
    <row r="9" spans="1:28" x14ac:dyDescent="0.35">
      <c r="A9">
        <v>3</v>
      </c>
      <c r="C9" s="8">
        <v>1942</v>
      </c>
      <c r="D9" s="4" t="s">
        <v>34</v>
      </c>
      <c r="E9" s="27">
        <v>3</v>
      </c>
      <c r="F9" s="10">
        <f>AB9</f>
        <v>3.7777777777777777</v>
      </c>
      <c r="G9" s="9">
        <v>1</v>
      </c>
      <c r="H9" s="11">
        <v>22</v>
      </c>
      <c r="I9" s="11">
        <v>22</v>
      </c>
      <c r="J9" s="9">
        <v>4</v>
      </c>
      <c r="K9" s="9">
        <v>6</v>
      </c>
      <c r="L9" s="9">
        <v>3</v>
      </c>
      <c r="M9" s="9">
        <v>2</v>
      </c>
      <c r="N9" s="11">
        <v>22</v>
      </c>
      <c r="O9" s="9">
        <v>6</v>
      </c>
      <c r="P9" s="11">
        <v>22</v>
      </c>
      <c r="Q9" s="9">
        <v>5</v>
      </c>
      <c r="R9" s="9">
        <v>4</v>
      </c>
      <c r="S9" s="9">
        <v>3</v>
      </c>
      <c r="T9" s="13">
        <f t="shared" si="0"/>
        <v>125.77777777777777</v>
      </c>
      <c r="U9" s="14">
        <v>22</v>
      </c>
      <c r="V9" s="14">
        <v>22</v>
      </c>
      <c r="W9" s="14">
        <v>22</v>
      </c>
      <c r="X9" s="14">
        <v>22</v>
      </c>
      <c r="Y9" s="15">
        <f t="shared" si="1"/>
        <v>37.777777777777771</v>
      </c>
      <c r="Z9" s="13">
        <f>G9+J9+K9+L9+M9+O9+Q9+R9+S9</f>
        <v>34</v>
      </c>
      <c r="AA9" s="4">
        <v>9</v>
      </c>
      <c r="AB9" s="16">
        <f>Z9/AA9</f>
        <v>3.7777777777777777</v>
      </c>
    </row>
    <row r="10" spans="1:28" x14ac:dyDescent="0.35">
      <c r="A10">
        <v>4</v>
      </c>
      <c r="C10" s="8">
        <v>10</v>
      </c>
      <c r="D10" s="4" t="s">
        <v>35</v>
      </c>
      <c r="E10" s="27">
        <v>4</v>
      </c>
      <c r="F10" s="9">
        <v>2</v>
      </c>
      <c r="G10" s="11">
        <v>22</v>
      </c>
      <c r="H10" s="9">
        <v>2.5</v>
      </c>
      <c r="I10" s="11">
        <v>22</v>
      </c>
      <c r="J10" s="9">
        <v>2</v>
      </c>
      <c r="K10" s="9">
        <v>1</v>
      </c>
      <c r="L10" s="9">
        <v>1</v>
      </c>
      <c r="M10" s="11">
        <v>22</v>
      </c>
      <c r="N10" s="9">
        <v>8</v>
      </c>
      <c r="O10" s="9">
        <v>4</v>
      </c>
      <c r="P10" s="9">
        <v>8</v>
      </c>
      <c r="Q10" s="9">
        <v>4</v>
      </c>
      <c r="R10" s="9">
        <v>8</v>
      </c>
      <c r="S10" s="11">
        <v>9</v>
      </c>
      <c r="T10" s="13">
        <f t="shared" si="0"/>
        <v>115.5</v>
      </c>
      <c r="U10" s="14">
        <v>22</v>
      </c>
      <c r="V10" s="14">
        <v>22</v>
      </c>
      <c r="W10" s="14">
        <v>22</v>
      </c>
      <c r="X10" s="14">
        <v>9</v>
      </c>
      <c r="Y10" s="15">
        <f t="shared" si="1"/>
        <v>40.5</v>
      </c>
      <c r="Z10" s="13"/>
      <c r="AA10" s="4"/>
      <c r="AB10" s="13"/>
    </row>
    <row r="11" spans="1:28" x14ac:dyDescent="0.35">
      <c r="A11">
        <v>5</v>
      </c>
      <c r="C11" s="8">
        <v>7849</v>
      </c>
      <c r="D11" s="4" t="s">
        <v>36</v>
      </c>
      <c r="E11" s="27">
        <v>5</v>
      </c>
      <c r="F11" s="11">
        <v>22</v>
      </c>
      <c r="G11" s="11">
        <v>22</v>
      </c>
      <c r="H11" s="9">
        <v>7</v>
      </c>
      <c r="I11" s="9">
        <v>5</v>
      </c>
      <c r="J11" s="9">
        <v>6</v>
      </c>
      <c r="K11" s="9">
        <v>4</v>
      </c>
      <c r="L11" s="9">
        <v>7</v>
      </c>
      <c r="M11" s="9">
        <v>3</v>
      </c>
      <c r="N11" s="9">
        <v>2</v>
      </c>
      <c r="O11" s="9">
        <v>5</v>
      </c>
      <c r="P11" s="10">
        <f>AB11</f>
        <v>5.4444444444444446</v>
      </c>
      <c r="Q11" s="9">
        <v>10</v>
      </c>
      <c r="R11" s="11">
        <v>22</v>
      </c>
      <c r="S11" s="11">
        <v>22</v>
      </c>
      <c r="T11" s="13">
        <f t="shared" si="0"/>
        <v>142.44444444444446</v>
      </c>
      <c r="U11" s="14">
        <v>22</v>
      </c>
      <c r="V11" s="14">
        <v>22</v>
      </c>
      <c r="W11" s="14">
        <v>22</v>
      </c>
      <c r="X11" s="14">
        <v>22</v>
      </c>
      <c r="Y11" s="15">
        <f t="shared" si="1"/>
        <v>54.444444444444457</v>
      </c>
      <c r="Z11" s="13">
        <f>H11+I11+J11+K11+L11+M11+N11+O11+Q11</f>
        <v>49</v>
      </c>
      <c r="AA11" s="4">
        <v>9</v>
      </c>
      <c r="AB11" s="16">
        <f t="shared" ref="AB11:AB18" si="2">Z11/AA11</f>
        <v>5.4444444444444446</v>
      </c>
    </row>
    <row r="12" spans="1:28" x14ac:dyDescent="0.35">
      <c r="A12">
        <v>9</v>
      </c>
      <c r="C12" s="8">
        <v>12</v>
      </c>
      <c r="D12" s="4" t="s">
        <v>37</v>
      </c>
      <c r="E12" s="27">
        <v>6</v>
      </c>
      <c r="F12" s="9">
        <v>4</v>
      </c>
      <c r="G12" s="9">
        <v>5</v>
      </c>
      <c r="H12" s="9">
        <v>5</v>
      </c>
      <c r="I12" s="11">
        <v>22</v>
      </c>
      <c r="J12" s="17">
        <f>AB12</f>
        <v>6.3636363636363633</v>
      </c>
      <c r="K12" s="9">
        <v>8</v>
      </c>
      <c r="L12" s="9">
        <v>8</v>
      </c>
      <c r="M12" s="11">
        <v>22</v>
      </c>
      <c r="N12" s="9">
        <v>7</v>
      </c>
      <c r="O12" s="11">
        <v>11</v>
      </c>
      <c r="P12" s="9">
        <v>1</v>
      </c>
      <c r="Q12" s="11">
        <v>8</v>
      </c>
      <c r="R12" s="9">
        <v>6</v>
      </c>
      <c r="S12" s="9">
        <v>7</v>
      </c>
      <c r="T12" s="13">
        <f t="shared" si="0"/>
        <v>120.36363636363636</v>
      </c>
      <c r="U12" s="14">
        <v>22</v>
      </c>
      <c r="V12" s="14">
        <v>22</v>
      </c>
      <c r="W12" s="14">
        <v>11</v>
      </c>
      <c r="X12" s="14">
        <v>8</v>
      </c>
      <c r="Y12" s="15">
        <f t="shared" si="1"/>
        <v>57.36363636363636</v>
      </c>
      <c r="Z12" s="13">
        <f>F12+G12+H12+K12+L12+N12+O12+P12+Q12+R12+S12</f>
        <v>70</v>
      </c>
      <c r="AA12" s="4">
        <v>11</v>
      </c>
      <c r="AB12" s="16">
        <f t="shared" si="2"/>
        <v>6.3636363636363633</v>
      </c>
    </row>
    <row r="13" spans="1:28" x14ac:dyDescent="0.35">
      <c r="A13">
        <v>7</v>
      </c>
      <c r="C13" s="8">
        <v>31</v>
      </c>
      <c r="D13" s="4" t="s">
        <v>38</v>
      </c>
      <c r="E13" s="27">
        <v>7</v>
      </c>
      <c r="F13" s="11">
        <v>22</v>
      </c>
      <c r="G13" s="11">
        <v>22</v>
      </c>
      <c r="H13" s="9">
        <v>6</v>
      </c>
      <c r="I13" s="9">
        <v>4</v>
      </c>
      <c r="J13" s="9">
        <v>11</v>
      </c>
      <c r="K13" s="9">
        <v>7</v>
      </c>
      <c r="L13" s="10">
        <f>AB13</f>
        <v>6.333333333333333</v>
      </c>
      <c r="M13" s="9">
        <v>4</v>
      </c>
      <c r="N13" s="9">
        <v>3</v>
      </c>
      <c r="O13" s="9">
        <v>8</v>
      </c>
      <c r="P13" s="9">
        <v>5</v>
      </c>
      <c r="Q13" s="9">
        <v>9</v>
      </c>
      <c r="R13" s="11">
        <v>22</v>
      </c>
      <c r="S13" s="11">
        <v>22</v>
      </c>
      <c r="T13" s="13">
        <f t="shared" si="0"/>
        <v>151.33333333333331</v>
      </c>
      <c r="U13" s="14">
        <v>22</v>
      </c>
      <c r="V13" s="14">
        <v>22</v>
      </c>
      <c r="W13" s="14">
        <v>22</v>
      </c>
      <c r="X13" s="14">
        <v>22</v>
      </c>
      <c r="Y13" s="15">
        <f t="shared" si="1"/>
        <v>63.333333333333314</v>
      </c>
      <c r="Z13" s="13">
        <f>H13+I13+J13+K13+M13+N13+O13+P13+Q13</f>
        <v>57</v>
      </c>
      <c r="AA13" s="4">
        <v>9</v>
      </c>
      <c r="AB13" s="16">
        <f t="shared" si="2"/>
        <v>6.333333333333333</v>
      </c>
    </row>
    <row r="14" spans="1:28" x14ac:dyDescent="0.35">
      <c r="A14">
        <v>8</v>
      </c>
      <c r="C14" s="8">
        <v>5047</v>
      </c>
      <c r="D14" s="4" t="s">
        <v>39</v>
      </c>
      <c r="E14" s="27">
        <v>8</v>
      </c>
      <c r="F14" s="9">
        <v>5</v>
      </c>
      <c r="G14" s="10">
        <f>AB14</f>
        <v>5.125</v>
      </c>
      <c r="H14" s="11">
        <v>22</v>
      </c>
      <c r="I14" s="11">
        <v>22</v>
      </c>
      <c r="J14" s="9">
        <v>10</v>
      </c>
      <c r="K14" s="11">
        <v>22</v>
      </c>
      <c r="L14" s="11">
        <v>22</v>
      </c>
      <c r="M14" s="9">
        <v>5</v>
      </c>
      <c r="N14" s="9">
        <v>4</v>
      </c>
      <c r="O14" s="9">
        <v>10</v>
      </c>
      <c r="P14" s="9">
        <v>3</v>
      </c>
      <c r="Q14" s="9">
        <v>22</v>
      </c>
      <c r="R14" s="9">
        <v>2</v>
      </c>
      <c r="S14" s="9">
        <v>2</v>
      </c>
      <c r="T14" s="13">
        <f t="shared" si="0"/>
        <v>156.125</v>
      </c>
      <c r="U14" s="14">
        <v>22</v>
      </c>
      <c r="V14" s="14">
        <v>22</v>
      </c>
      <c r="W14" s="14">
        <v>22</v>
      </c>
      <c r="X14" s="14">
        <v>22</v>
      </c>
      <c r="Y14" s="15">
        <f t="shared" si="1"/>
        <v>68.125</v>
      </c>
      <c r="Z14" s="13">
        <f>F14+J14+M14+N14+O14+P14+R14+S14</f>
        <v>41</v>
      </c>
      <c r="AA14" s="4">
        <v>8</v>
      </c>
      <c r="AB14" s="16">
        <f t="shared" si="2"/>
        <v>5.125</v>
      </c>
    </row>
    <row r="15" spans="1:28" x14ac:dyDescent="0.35">
      <c r="A15">
        <v>9</v>
      </c>
      <c r="C15" s="8">
        <v>327</v>
      </c>
      <c r="D15" s="4" t="s">
        <v>40</v>
      </c>
      <c r="E15" s="27">
        <v>9</v>
      </c>
      <c r="F15" s="11">
        <v>22</v>
      </c>
      <c r="G15" s="11">
        <v>22</v>
      </c>
      <c r="H15" s="11">
        <v>22</v>
      </c>
      <c r="I15" s="11">
        <v>22</v>
      </c>
      <c r="J15" s="9">
        <v>8</v>
      </c>
      <c r="K15" s="9">
        <v>9</v>
      </c>
      <c r="L15" s="9">
        <v>9</v>
      </c>
      <c r="M15" s="9">
        <v>8</v>
      </c>
      <c r="N15" s="9">
        <v>9</v>
      </c>
      <c r="O15" s="10">
        <f>AB15</f>
        <v>7.375</v>
      </c>
      <c r="P15" s="9">
        <v>22</v>
      </c>
      <c r="Q15" s="9">
        <v>3</v>
      </c>
      <c r="R15" s="9">
        <v>6</v>
      </c>
      <c r="S15" s="9">
        <v>7</v>
      </c>
      <c r="T15" s="13">
        <f t="shared" si="0"/>
        <v>176.375</v>
      </c>
      <c r="U15" s="14">
        <v>22</v>
      </c>
      <c r="V15" s="14">
        <v>22</v>
      </c>
      <c r="W15" s="14">
        <v>22</v>
      </c>
      <c r="X15" s="14">
        <v>22</v>
      </c>
      <c r="Y15" s="15">
        <f t="shared" si="1"/>
        <v>88.375</v>
      </c>
      <c r="Z15" s="13">
        <f>J15+K15+L15+M15+N15+Q15+R15+S15</f>
        <v>59</v>
      </c>
      <c r="AA15" s="4">
        <v>8</v>
      </c>
      <c r="AB15" s="16">
        <f t="shared" si="2"/>
        <v>7.375</v>
      </c>
    </row>
    <row r="16" spans="1:28" x14ac:dyDescent="0.35">
      <c r="A16">
        <v>10</v>
      </c>
      <c r="C16" s="8">
        <v>58</v>
      </c>
      <c r="D16" s="4" t="s">
        <v>41</v>
      </c>
      <c r="E16" s="27">
        <v>10</v>
      </c>
      <c r="F16" s="11">
        <v>22</v>
      </c>
      <c r="G16" s="9">
        <v>7</v>
      </c>
      <c r="H16" s="9">
        <v>2.5</v>
      </c>
      <c r="I16" s="9">
        <v>3</v>
      </c>
      <c r="J16" s="9">
        <v>9</v>
      </c>
      <c r="K16" s="9">
        <v>2</v>
      </c>
      <c r="L16" s="11">
        <v>22</v>
      </c>
      <c r="M16" s="9">
        <v>7</v>
      </c>
      <c r="N16" s="10">
        <f>AB16</f>
        <v>7.5</v>
      </c>
      <c r="O16" s="11">
        <v>22</v>
      </c>
      <c r="P16" s="11">
        <v>22</v>
      </c>
      <c r="Q16" s="9">
        <v>22</v>
      </c>
      <c r="R16" s="9">
        <v>22</v>
      </c>
      <c r="S16" s="9">
        <v>22</v>
      </c>
      <c r="T16" s="13">
        <f t="shared" si="0"/>
        <v>192</v>
      </c>
      <c r="U16" s="14">
        <v>22</v>
      </c>
      <c r="V16" s="14">
        <v>22</v>
      </c>
      <c r="W16" s="14">
        <v>22</v>
      </c>
      <c r="X16" s="14">
        <v>22</v>
      </c>
      <c r="Y16" s="15">
        <f t="shared" si="1"/>
        <v>104</v>
      </c>
      <c r="Z16" s="13">
        <f>G16+H16+I16+J16+K16+M16+S16</f>
        <v>52.5</v>
      </c>
      <c r="AA16" s="4">
        <v>7</v>
      </c>
      <c r="AB16" s="16">
        <f t="shared" si="2"/>
        <v>7.5</v>
      </c>
    </row>
    <row r="17" spans="1:28" x14ac:dyDescent="0.35">
      <c r="A17">
        <v>11</v>
      </c>
      <c r="C17" s="8">
        <v>22</v>
      </c>
      <c r="D17" s="4" t="s">
        <v>42</v>
      </c>
      <c r="E17" s="27">
        <v>11</v>
      </c>
      <c r="F17" s="11">
        <v>22</v>
      </c>
      <c r="G17" s="11">
        <v>22</v>
      </c>
      <c r="H17" s="11">
        <v>22</v>
      </c>
      <c r="I17" s="9">
        <v>2</v>
      </c>
      <c r="J17" s="9">
        <v>7</v>
      </c>
      <c r="K17" s="9">
        <v>3</v>
      </c>
      <c r="L17" s="9">
        <v>6</v>
      </c>
      <c r="M17" s="11">
        <v>22</v>
      </c>
      <c r="N17" s="9">
        <v>6</v>
      </c>
      <c r="O17" s="9">
        <v>22</v>
      </c>
      <c r="P17" s="9">
        <v>22</v>
      </c>
      <c r="Q17" s="10">
        <f>AB17</f>
        <v>5.666666666666667</v>
      </c>
      <c r="R17" s="9">
        <v>22</v>
      </c>
      <c r="S17" s="9">
        <v>10</v>
      </c>
      <c r="T17" s="13">
        <f t="shared" si="0"/>
        <v>193.66666666666666</v>
      </c>
      <c r="U17" s="14">
        <v>22</v>
      </c>
      <c r="V17" s="14">
        <v>22</v>
      </c>
      <c r="W17" s="14">
        <v>22</v>
      </c>
      <c r="X17" s="14">
        <v>22</v>
      </c>
      <c r="Y17" s="15">
        <f t="shared" si="1"/>
        <v>105.66666666666666</v>
      </c>
      <c r="Z17" s="13">
        <f>I17+J17+K17+L17+N17+S17</f>
        <v>34</v>
      </c>
      <c r="AA17" s="4">
        <v>6</v>
      </c>
      <c r="AB17" s="16">
        <f t="shared" si="2"/>
        <v>5.666666666666667</v>
      </c>
    </row>
    <row r="18" spans="1:28" x14ac:dyDescent="0.35">
      <c r="A18">
        <v>12</v>
      </c>
      <c r="C18" s="8">
        <v>85</v>
      </c>
      <c r="D18" s="4" t="s">
        <v>43</v>
      </c>
      <c r="E18" s="27">
        <v>12</v>
      </c>
      <c r="F18" s="11">
        <v>22</v>
      </c>
      <c r="G18" s="11">
        <v>22</v>
      </c>
      <c r="H18" s="9">
        <v>4</v>
      </c>
      <c r="I18" s="11">
        <v>22</v>
      </c>
      <c r="J18" s="11">
        <v>22</v>
      </c>
      <c r="K18" s="10">
        <f>AB18</f>
        <v>5</v>
      </c>
      <c r="L18" s="9">
        <v>2</v>
      </c>
      <c r="M18" s="9">
        <v>22</v>
      </c>
      <c r="N18" s="9">
        <v>22</v>
      </c>
      <c r="O18" s="9">
        <v>22</v>
      </c>
      <c r="P18" s="9">
        <v>22</v>
      </c>
      <c r="Q18" s="9">
        <v>22</v>
      </c>
      <c r="R18" s="9">
        <v>9</v>
      </c>
      <c r="S18" s="9">
        <v>5</v>
      </c>
      <c r="T18" s="13">
        <f t="shared" si="0"/>
        <v>223</v>
      </c>
      <c r="U18" s="14">
        <v>22</v>
      </c>
      <c r="V18" s="14">
        <v>22</v>
      </c>
      <c r="W18" s="14">
        <v>22</v>
      </c>
      <c r="X18" s="14">
        <v>22</v>
      </c>
      <c r="Y18" s="15">
        <f t="shared" si="1"/>
        <v>135</v>
      </c>
      <c r="Z18" s="13">
        <f>H18+L18+R18+S18</f>
        <v>20</v>
      </c>
      <c r="AA18" s="4">
        <v>4</v>
      </c>
      <c r="AB18" s="16">
        <f t="shared" si="2"/>
        <v>5</v>
      </c>
    </row>
    <row r="19" spans="1:28" x14ac:dyDescent="0.35">
      <c r="A19">
        <v>13</v>
      </c>
      <c r="C19" s="8">
        <v>6</v>
      </c>
      <c r="D19" s="4" t="s">
        <v>44</v>
      </c>
      <c r="E19" s="27">
        <v>13</v>
      </c>
      <c r="F19" s="9">
        <v>3</v>
      </c>
      <c r="G19" s="11">
        <v>22</v>
      </c>
      <c r="H19" s="11">
        <v>22</v>
      </c>
      <c r="I19" s="11">
        <v>22</v>
      </c>
      <c r="J19" s="9">
        <v>3</v>
      </c>
      <c r="K19" s="11">
        <v>22</v>
      </c>
      <c r="L19" s="9">
        <v>22</v>
      </c>
      <c r="M19" s="9">
        <v>6</v>
      </c>
      <c r="N19" s="9">
        <v>22</v>
      </c>
      <c r="O19" s="9">
        <v>9</v>
      </c>
      <c r="P19" s="9">
        <v>22</v>
      </c>
      <c r="Q19" s="9">
        <v>22</v>
      </c>
      <c r="R19" s="9">
        <v>22</v>
      </c>
      <c r="S19" s="9">
        <v>8</v>
      </c>
      <c r="T19" s="13">
        <f t="shared" si="0"/>
        <v>227</v>
      </c>
      <c r="U19" s="14">
        <v>22</v>
      </c>
      <c r="V19" s="14">
        <v>22</v>
      </c>
      <c r="W19" s="14">
        <v>22</v>
      </c>
      <c r="X19" s="14">
        <v>22</v>
      </c>
      <c r="Y19" s="15">
        <f t="shared" si="1"/>
        <v>139</v>
      </c>
      <c r="Z19" s="13"/>
      <c r="AA19" s="4"/>
      <c r="AB19" s="13"/>
    </row>
    <row r="20" spans="1:28" x14ac:dyDescent="0.35">
      <c r="A20">
        <v>14</v>
      </c>
      <c r="C20" s="8">
        <v>4449</v>
      </c>
      <c r="D20" s="4" t="s">
        <v>45</v>
      </c>
      <c r="E20" s="27">
        <v>14</v>
      </c>
      <c r="F20" s="9">
        <v>6</v>
      </c>
      <c r="G20" s="9">
        <v>4</v>
      </c>
      <c r="H20" s="11">
        <v>22</v>
      </c>
      <c r="I20" s="11">
        <v>22</v>
      </c>
      <c r="J20" s="11">
        <v>22</v>
      </c>
      <c r="K20" s="11">
        <v>22</v>
      </c>
      <c r="L20" s="9">
        <v>22</v>
      </c>
      <c r="M20" s="9">
        <v>22</v>
      </c>
      <c r="N20" s="9">
        <v>22</v>
      </c>
      <c r="O20" s="9">
        <v>22</v>
      </c>
      <c r="P20" s="9">
        <v>22</v>
      </c>
      <c r="Q20" s="9">
        <v>22</v>
      </c>
      <c r="R20" s="9">
        <v>22</v>
      </c>
      <c r="S20" s="10">
        <f>AB20</f>
        <v>5</v>
      </c>
      <c r="T20" s="13">
        <f t="shared" si="0"/>
        <v>257</v>
      </c>
      <c r="U20" s="14">
        <v>22</v>
      </c>
      <c r="V20" s="14">
        <v>22</v>
      </c>
      <c r="W20" s="14">
        <v>22</v>
      </c>
      <c r="X20" s="14">
        <v>22</v>
      </c>
      <c r="Y20" s="15">
        <f t="shared" si="1"/>
        <v>169</v>
      </c>
      <c r="Z20" s="13">
        <f>F20+G20</f>
        <v>10</v>
      </c>
      <c r="AA20" s="4">
        <v>2</v>
      </c>
      <c r="AB20" s="16">
        <f>Z20/AA20</f>
        <v>5</v>
      </c>
    </row>
    <row r="21" spans="1:28" x14ac:dyDescent="0.35">
      <c r="A21">
        <v>15</v>
      </c>
      <c r="C21" s="8">
        <v>8836</v>
      </c>
      <c r="D21" s="4" t="s">
        <v>46</v>
      </c>
      <c r="E21" s="27">
        <v>15</v>
      </c>
      <c r="F21" s="11">
        <v>22</v>
      </c>
      <c r="G21" s="11">
        <v>22</v>
      </c>
      <c r="H21" s="11">
        <v>22</v>
      </c>
      <c r="I21" s="11">
        <v>22</v>
      </c>
      <c r="J21" s="9">
        <v>22</v>
      </c>
      <c r="K21" s="9">
        <v>22</v>
      </c>
      <c r="L21" s="9">
        <v>22</v>
      </c>
      <c r="M21" s="9">
        <v>22</v>
      </c>
      <c r="N21" s="9">
        <v>22</v>
      </c>
      <c r="O21" s="9">
        <v>7</v>
      </c>
      <c r="P21" s="9">
        <v>22</v>
      </c>
      <c r="Q21" s="9">
        <v>6</v>
      </c>
      <c r="R21" s="9">
        <v>3</v>
      </c>
      <c r="S21" s="9">
        <v>22</v>
      </c>
      <c r="T21" s="13">
        <f t="shared" si="0"/>
        <v>258</v>
      </c>
      <c r="U21" s="14">
        <v>22</v>
      </c>
      <c r="V21" s="14">
        <v>22</v>
      </c>
      <c r="W21" s="14">
        <v>22</v>
      </c>
      <c r="X21" s="14">
        <v>22</v>
      </c>
      <c r="Y21" s="15">
        <f t="shared" si="1"/>
        <v>170</v>
      </c>
      <c r="Z21" s="4"/>
      <c r="AA21" s="4"/>
      <c r="AB21" s="4"/>
    </row>
    <row r="22" spans="1:28" x14ac:dyDescent="0.35">
      <c r="A22">
        <v>16</v>
      </c>
      <c r="C22" s="8">
        <v>7705</v>
      </c>
      <c r="D22" s="4" t="s">
        <v>47</v>
      </c>
      <c r="E22" s="27">
        <v>16</v>
      </c>
      <c r="F22" s="11">
        <v>22</v>
      </c>
      <c r="G22" s="11">
        <v>22</v>
      </c>
      <c r="H22" s="11">
        <v>22</v>
      </c>
      <c r="I22" s="11">
        <v>22</v>
      </c>
      <c r="J22" s="9">
        <v>22</v>
      </c>
      <c r="K22" s="9">
        <v>22</v>
      </c>
      <c r="L22" s="9">
        <v>22</v>
      </c>
      <c r="M22" s="9">
        <v>22</v>
      </c>
      <c r="N22" s="9">
        <v>22</v>
      </c>
      <c r="O22" s="9">
        <v>12</v>
      </c>
      <c r="P22" s="9">
        <v>4</v>
      </c>
      <c r="Q22" s="9">
        <v>7</v>
      </c>
      <c r="R22" s="9">
        <v>22</v>
      </c>
      <c r="S22" s="9">
        <v>22</v>
      </c>
      <c r="T22" s="13">
        <f t="shared" si="0"/>
        <v>265</v>
      </c>
      <c r="U22" s="14">
        <v>22</v>
      </c>
      <c r="V22" s="14">
        <v>22</v>
      </c>
      <c r="W22" s="14">
        <v>22</v>
      </c>
      <c r="X22" s="14">
        <v>22</v>
      </c>
      <c r="Y22" s="15">
        <f t="shared" si="1"/>
        <v>177</v>
      </c>
      <c r="Z22" s="13"/>
      <c r="AA22" s="4"/>
      <c r="AB22" s="13"/>
    </row>
    <row r="23" spans="1:28" x14ac:dyDescent="0.35">
      <c r="A23">
        <v>17</v>
      </c>
      <c r="C23" s="8">
        <v>279</v>
      </c>
      <c r="D23" s="4" t="s">
        <v>48</v>
      </c>
      <c r="E23" s="27">
        <v>17</v>
      </c>
      <c r="F23" s="11">
        <v>22</v>
      </c>
      <c r="G23" s="11">
        <v>22</v>
      </c>
      <c r="H23" s="11">
        <v>22</v>
      </c>
      <c r="I23" s="11">
        <v>22</v>
      </c>
      <c r="J23" s="9">
        <v>22</v>
      </c>
      <c r="K23" s="9">
        <v>22</v>
      </c>
      <c r="L23" s="9">
        <v>22</v>
      </c>
      <c r="M23" s="9">
        <v>1</v>
      </c>
      <c r="N23" s="9">
        <v>22</v>
      </c>
      <c r="O23" s="9">
        <v>3</v>
      </c>
      <c r="P23" s="9">
        <v>22</v>
      </c>
      <c r="Q23" s="9">
        <v>22</v>
      </c>
      <c r="R23" s="9">
        <v>22</v>
      </c>
      <c r="S23" s="9">
        <v>22</v>
      </c>
      <c r="T23" s="13">
        <f t="shared" si="0"/>
        <v>268</v>
      </c>
      <c r="U23" s="14">
        <v>22</v>
      </c>
      <c r="V23" s="14">
        <v>22</v>
      </c>
      <c r="W23" s="14">
        <v>22</v>
      </c>
      <c r="X23" s="14">
        <v>22</v>
      </c>
      <c r="Y23" s="15">
        <f t="shared" si="1"/>
        <v>180</v>
      </c>
      <c r="Z23" s="13"/>
      <c r="AA23" s="4"/>
      <c r="AB23" s="13"/>
    </row>
    <row r="24" spans="1:28" x14ac:dyDescent="0.35">
      <c r="A24">
        <v>18</v>
      </c>
      <c r="C24" s="8">
        <v>352</v>
      </c>
      <c r="D24" s="4" t="s">
        <v>49</v>
      </c>
      <c r="E24" s="27">
        <v>18</v>
      </c>
      <c r="F24" s="11">
        <v>22</v>
      </c>
      <c r="G24" s="11">
        <v>22</v>
      </c>
      <c r="H24" s="11">
        <v>22</v>
      </c>
      <c r="I24" s="11">
        <v>22</v>
      </c>
      <c r="J24" s="9">
        <v>22</v>
      </c>
      <c r="K24" s="9">
        <v>22</v>
      </c>
      <c r="L24" s="9">
        <v>22</v>
      </c>
      <c r="M24" s="9">
        <v>22</v>
      </c>
      <c r="N24" s="9">
        <v>22</v>
      </c>
      <c r="O24" s="9">
        <v>13</v>
      </c>
      <c r="P24" s="9">
        <v>22</v>
      </c>
      <c r="Q24" s="9">
        <v>22</v>
      </c>
      <c r="R24" s="9">
        <v>10</v>
      </c>
      <c r="S24" s="9">
        <v>11</v>
      </c>
      <c r="T24" s="13">
        <f t="shared" si="0"/>
        <v>276</v>
      </c>
      <c r="U24" s="14">
        <v>22</v>
      </c>
      <c r="V24" s="14">
        <v>22</v>
      </c>
      <c r="W24" s="14">
        <v>22</v>
      </c>
      <c r="X24" s="14">
        <v>22</v>
      </c>
      <c r="Y24" s="15">
        <f t="shared" si="1"/>
        <v>188</v>
      </c>
      <c r="Z24" s="4"/>
      <c r="AA24" s="4"/>
      <c r="AB24" s="4"/>
    </row>
    <row r="25" spans="1:28" x14ac:dyDescent="0.35">
      <c r="A25">
        <v>19</v>
      </c>
      <c r="C25" s="8">
        <v>0</v>
      </c>
      <c r="D25" s="4" t="s">
        <v>50</v>
      </c>
      <c r="E25" s="27">
        <v>19</v>
      </c>
      <c r="F25" s="11">
        <v>22</v>
      </c>
      <c r="G25" s="11">
        <v>22</v>
      </c>
      <c r="H25" s="11">
        <v>22</v>
      </c>
      <c r="I25" s="11">
        <v>22</v>
      </c>
      <c r="J25" s="9">
        <v>22</v>
      </c>
      <c r="K25" s="9">
        <v>22</v>
      </c>
      <c r="L25" s="9">
        <v>22</v>
      </c>
      <c r="M25" s="10">
        <f>AB25</f>
        <v>10</v>
      </c>
      <c r="N25" s="9">
        <v>10</v>
      </c>
      <c r="O25" s="9">
        <v>22</v>
      </c>
      <c r="P25" s="9">
        <v>22</v>
      </c>
      <c r="Q25" s="9">
        <v>22</v>
      </c>
      <c r="R25" s="9">
        <v>22</v>
      </c>
      <c r="S25" s="9">
        <v>22</v>
      </c>
      <c r="T25" s="13">
        <f t="shared" si="0"/>
        <v>284</v>
      </c>
      <c r="U25" s="14">
        <v>22</v>
      </c>
      <c r="V25" s="14">
        <v>22</v>
      </c>
      <c r="W25" s="14">
        <v>22</v>
      </c>
      <c r="X25" s="14">
        <v>22</v>
      </c>
      <c r="Y25" s="15">
        <f t="shared" si="1"/>
        <v>196</v>
      </c>
      <c r="Z25" s="13">
        <f>N25</f>
        <v>10</v>
      </c>
      <c r="AA25" s="4">
        <v>1</v>
      </c>
      <c r="AB25" s="16">
        <f>Z25/AA25</f>
        <v>10</v>
      </c>
    </row>
    <row r="26" spans="1:28" x14ac:dyDescent="0.35">
      <c r="A26">
        <v>20</v>
      </c>
      <c r="C26" s="8">
        <v>7036</v>
      </c>
      <c r="D26" s="4" t="s">
        <v>51</v>
      </c>
      <c r="E26" s="27">
        <v>20</v>
      </c>
      <c r="F26" s="11">
        <v>22</v>
      </c>
      <c r="G26" s="11">
        <v>22</v>
      </c>
      <c r="H26" s="11">
        <v>22</v>
      </c>
      <c r="I26" s="11">
        <v>22</v>
      </c>
      <c r="J26" s="9">
        <v>22</v>
      </c>
      <c r="K26" s="9">
        <v>22</v>
      </c>
      <c r="L26" s="9">
        <v>22</v>
      </c>
      <c r="M26" s="9">
        <v>22</v>
      </c>
      <c r="N26" s="9">
        <v>22</v>
      </c>
      <c r="O26" s="9">
        <v>22</v>
      </c>
      <c r="P26" s="9">
        <v>22</v>
      </c>
      <c r="Q26" s="9">
        <v>22</v>
      </c>
      <c r="R26" s="9">
        <v>5</v>
      </c>
      <c r="S26" s="9">
        <v>22</v>
      </c>
      <c r="T26" s="13">
        <f t="shared" si="0"/>
        <v>291</v>
      </c>
      <c r="U26" s="14">
        <v>22</v>
      </c>
      <c r="V26" s="14">
        <v>22</v>
      </c>
      <c r="W26" s="14">
        <v>22</v>
      </c>
      <c r="X26" s="14">
        <v>22</v>
      </c>
      <c r="Y26" s="15">
        <f t="shared" si="1"/>
        <v>203</v>
      </c>
      <c r="Z26" s="4"/>
      <c r="AA26" s="4"/>
      <c r="AB26" s="4"/>
    </row>
    <row r="27" spans="1:28" x14ac:dyDescent="0.35">
      <c r="A27">
        <v>21</v>
      </c>
      <c r="C27" s="8">
        <v>20</v>
      </c>
      <c r="D27" s="4" t="s">
        <v>52</v>
      </c>
      <c r="E27" s="27">
        <v>21</v>
      </c>
      <c r="F27" s="11">
        <v>22</v>
      </c>
      <c r="G27" s="11">
        <v>22</v>
      </c>
      <c r="H27" s="11">
        <v>22</v>
      </c>
      <c r="I27" s="11">
        <v>22</v>
      </c>
      <c r="J27" s="9">
        <v>22</v>
      </c>
      <c r="K27" s="9">
        <v>22</v>
      </c>
      <c r="L27" s="9">
        <v>22</v>
      </c>
      <c r="M27" s="9">
        <v>22</v>
      </c>
      <c r="N27" s="9">
        <v>22</v>
      </c>
      <c r="O27" s="9">
        <v>22</v>
      </c>
      <c r="P27" s="9">
        <v>22</v>
      </c>
      <c r="Q27" s="9">
        <v>12</v>
      </c>
      <c r="R27" s="9">
        <v>22</v>
      </c>
      <c r="S27" s="9">
        <v>22</v>
      </c>
      <c r="T27" s="13">
        <f t="shared" si="0"/>
        <v>298</v>
      </c>
      <c r="U27" s="14">
        <v>22</v>
      </c>
      <c r="V27" s="14">
        <v>22</v>
      </c>
      <c r="W27" s="14">
        <v>22</v>
      </c>
      <c r="X27" s="14">
        <v>22</v>
      </c>
      <c r="Y27" s="15">
        <f t="shared" si="1"/>
        <v>210</v>
      </c>
      <c r="Z27" s="4"/>
      <c r="AA27" s="4"/>
      <c r="AB27" s="13"/>
    </row>
    <row r="28" spans="1:28" x14ac:dyDescent="0.35">
      <c r="A28">
        <v>22</v>
      </c>
      <c r="C28" s="18">
        <v>3</v>
      </c>
      <c r="D28" s="19" t="s">
        <v>53</v>
      </c>
      <c r="E28" s="19">
        <v>22</v>
      </c>
      <c r="F28" s="20">
        <v>22</v>
      </c>
      <c r="G28" s="20">
        <v>22</v>
      </c>
      <c r="H28" s="20">
        <v>22</v>
      </c>
      <c r="I28" s="20">
        <v>22</v>
      </c>
      <c r="J28" s="21">
        <v>22</v>
      </c>
      <c r="K28" s="21">
        <v>22</v>
      </c>
      <c r="L28" s="21">
        <v>22</v>
      </c>
      <c r="M28" s="21">
        <v>22</v>
      </c>
      <c r="N28" s="21">
        <v>22</v>
      </c>
      <c r="O28" s="21">
        <v>22</v>
      </c>
      <c r="P28" s="21">
        <v>22</v>
      </c>
      <c r="Q28" s="21">
        <v>22</v>
      </c>
      <c r="R28" s="21">
        <v>22</v>
      </c>
      <c r="S28" s="21">
        <v>22</v>
      </c>
      <c r="T28" s="22">
        <f t="shared" si="0"/>
        <v>308</v>
      </c>
      <c r="U28" s="23">
        <v>22</v>
      </c>
      <c r="V28" s="23">
        <v>22</v>
      </c>
      <c r="W28" s="23">
        <v>22</v>
      </c>
      <c r="X28" s="23">
        <v>22</v>
      </c>
      <c r="Y28" s="24">
        <f t="shared" si="1"/>
        <v>220</v>
      </c>
      <c r="Z28" s="19"/>
      <c r="AA28" s="19"/>
      <c r="AB28" s="22"/>
    </row>
    <row r="29" spans="1:28" x14ac:dyDescent="0.35">
      <c r="A29">
        <v>23</v>
      </c>
      <c r="C29" s="18">
        <v>8441</v>
      </c>
      <c r="D29" s="19" t="s">
        <v>54</v>
      </c>
      <c r="E29" s="19">
        <v>22</v>
      </c>
      <c r="F29" s="20">
        <v>22</v>
      </c>
      <c r="G29" s="20">
        <v>22</v>
      </c>
      <c r="H29" s="20">
        <v>22</v>
      </c>
      <c r="I29" s="20">
        <v>22</v>
      </c>
      <c r="J29" s="21">
        <v>22</v>
      </c>
      <c r="K29" s="21">
        <v>22</v>
      </c>
      <c r="L29" s="21">
        <v>22</v>
      </c>
      <c r="M29" s="21">
        <v>22</v>
      </c>
      <c r="N29" s="21">
        <v>22</v>
      </c>
      <c r="O29" s="21">
        <v>22</v>
      </c>
      <c r="P29" s="21">
        <v>22</v>
      </c>
      <c r="Q29" s="21">
        <v>22</v>
      </c>
      <c r="R29" s="21">
        <v>22</v>
      </c>
      <c r="S29" s="21">
        <v>22</v>
      </c>
      <c r="T29" s="22">
        <f t="shared" si="0"/>
        <v>308</v>
      </c>
      <c r="U29" s="23">
        <v>22</v>
      </c>
      <c r="V29" s="23">
        <v>22</v>
      </c>
      <c r="W29" s="23">
        <v>22</v>
      </c>
      <c r="X29" s="23">
        <v>22</v>
      </c>
      <c r="Y29" s="24">
        <f t="shared" si="1"/>
        <v>220</v>
      </c>
      <c r="Z29" s="19"/>
      <c r="AA29" s="19"/>
      <c r="AB29" s="19"/>
    </row>
    <row r="31" spans="1:28" x14ac:dyDescent="0.35">
      <c r="D31" s="25" t="s">
        <v>55</v>
      </c>
      <c r="H31" s="26" t="s">
        <v>56</v>
      </c>
      <c r="I31" s="26"/>
    </row>
    <row r="32" spans="1:28" x14ac:dyDescent="0.35">
      <c r="D32" s="14" t="s">
        <v>57</v>
      </c>
    </row>
  </sheetData>
  <pageMargins left="0.74791666666666701" right="0.74791666666666701" top="0.98402777777777795" bottom="0.98402777777777795" header="0.511811023622047" footer="0.511811023622047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Deelnemers</vt:lpstr>
      <vt:lpstr>Deelnemers!Afdrukbereik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Karim Kat</dc:creator>
  <dc:description/>
  <cp:lastModifiedBy>Karim Kat</cp:lastModifiedBy>
  <cp:revision>7</cp:revision>
  <cp:lastPrinted>2026-09-30T08:27:30Z</cp:lastPrinted>
  <dcterms:created xsi:type="dcterms:W3CDTF">2025-09-03T08:48:17Z</dcterms:created>
  <dcterms:modified xsi:type="dcterms:W3CDTF">2026-09-30T09:21:05Z</dcterms:modified>
  <dc:language>nl-NL</dc:language>
</cp:coreProperties>
</file>