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rim\Dropbox\ZV Het Y wedstrijdcomm_\Dinsdagavond\2026\"/>
    </mc:Choice>
  </mc:AlternateContent>
  <xr:revisionPtr revIDLastSave="0" documentId="8_{00908083-4C76-4F56-B1C3-B16C483D77FC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Deelnemers" sheetId="1" r:id="rId1"/>
  </sheets>
  <definedNames>
    <definedName name="_xlnm.Print_Area" localSheetId="0">Deelnemers!$C$2:$AB$30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1" l="1"/>
  <c r="Q15" i="1"/>
  <c r="Z16" i="1"/>
  <c r="AB16" i="1" s="1"/>
  <c r="Z14" i="1"/>
  <c r="AB14" i="1" s="1"/>
  <c r="G14" i="1" s="1"/>
  <c r="T14" i="1" s="1"/>
  <c r="Y14" i="1" s="1"/>
  <c r="Z9" i="1"/>
  <c r="AB9" i="1" s="1"/>
  <c r="Z10" i="1"/>
  <c r="AB10" i="1" s="1"/>
  <c r="F10" i="1" s="1"/>
  <c r="T10" i="1" s="1"/>
  <c r="Y10" i="1" s="1"/>
  <c r="Z8" i="1"/>
  <c r="AB8" i="1" s="1"/>
  <c r="P8" i="1" s="1"/>
  <c r="T8" i="1" s="1"/>
  <c r="Y8" i="1" s="1"/>
  <c r="Z12" i="1"/>
  <c r="AB12" i="1" s="1"/>
  <c r="J12" i="1" s="1"/>
  <c r="T12" i="1" s="1"/>
  <c r="Y12" i="1" s="1"/>
  <c r="Z11" i="1"/>
  <c r="AB11" i="1" s="1"/>
  <c r="L11" i="1" s="1"/>
  <c r="T11" i="1" s="1"/>
  <c r="Y11" i="1" s="1"/>
  <c r="Z6" i="1"/>
  <c r="AB6" i="1" s="1"/>
  <c r="I6" i="1" s="1"/>
  <c r="T6" i="1" s="1"/>
  <c r="Y6" i="1" s="1"/>
  <c r="T24" i="1"/>
  <c r="Y24" i="1" s="1"/>
  <c r="T19" i="1"/>
  <c r="Y19" i="1" s="1"/>
  <c r="Z23" i="1"/>
  <c r="AB23" i="1" s="1"/>
  <c r="M23" i="1" s="1"/>
  <c r="T23" i="1" s="1"/>
  <c r="Y23" i="1" s="1"/>
  <c r="Z21" i="1"/>
  <c r="AB21" i="1" s="1"/>
  <c r="Z18" i="1"/>
  <c r="AB18" i="1" s="1"/>
  <c r="K18" i="1" s="1"/>
  <c r="T18" i="1" s="1"/>
  <c r="Y18" i="1" s="1"/>
  <c r="Z15" i="1"/>
  <c r="AB15" i="1" s="1"/>
  <c r="Z13" i="1"/>
  <c r="AB13" i="1" s="1"/>
  <c r="N13" i="1" s="1"/>
  <c r="T13" i="1" s="1"/>
  <c r="Y13" i="1" s="1"/>
  <c r="T22" i="1"/>
  <c r="Y22" i="1" s="1"/>
  <c r="T20" i="1"/>
  <c r="Y20" i="1" s="1"/>
  <c r="T15" i="1"/>
  <c r="Y15" i="1" s="1"/>
  <c r="T27" i="1"/>
  <c r="Y27" i="1" s="1"/>
  <c r="T25" i="1"/>
  <c r="Y25" i="1" s="1"/>
  <c r="T16" i="1"/>
  <c r="Y16" i="1" s="1"/>
  <c r="T26" i="1"/>
  <c r="Y26" i="1" s="1"/>
  <c r="T9" i="1"/>
  <c r="Y9" i="1" s="1"/>
  <c r="T21" i="1"/>
  <c r="Y21" i="1" s="1"/>
  <c r="T17" i="1"/>
  <c r="Y17" i="1" s="1"/>
  <c r="T7" i="1"/>
  <c r="Y7" i="1" s="1"/>
</calcChain>
</file>

<file path=xl/sharedStrings.xml><?xml version="1.0" encoding="utf-8"?>
<sst xmlns="http://schemas.openxmlformats.org/spreadsheetml/2006/main" count="58" uniqueCount="58">
  <si>
    <t>sailno</t>
  </si>
  <si>
    <t>overall</t>
  </si>
  <si>
    <t>Totaal pnts</t>
  </si>
  <si>
    <t>pnts1</t>
  </si>
  <si>
    <t>pnts2</t>
  </si>
  <si>
    <t>pnts3</t>
  </si>
  <si>
    <t>pnts4</t>
  </si>
  <si>
    <t>pnts5</t>
  </si>
  <si>
    <t>pnts6</t>
  </si>
  <si>
    <t>pnts7</t>
  </si>
  <si>
    <t>pnts8</t>
  </si>
  <si>
    <t>pnts9</t>
  </si>
  <si>
    <t>pnts10</t>
  </si>
  <si>
    <t>pnts11</t>
  </si>
  <si>
    <t>pnts12</t>
  </si>
  <si>
    <t>aftrek1</t>
  </si>
  <si>
    <t>aftrek2</t>
  </si>
  <si>
    <t>pnts. gezeild</t>
  </si>
  <si>
    <t>races</t>
  </si>
  <si>
    <t>gem.score</t>
  </si>
  <si>
    <t>Mafalda</t>
  </si>
  <si>
    <t>Ponziani</t>
  </si>
  <si>
    <t>Melody</t>
  </si>
  <si>
    <t>Simply Red</t>
  </si>
  <si>
    <t>Jabbadabbadoo</t>
  </si>
  <si>
    <t>Feniks</t>
  </si>
  <si>
    <t>WAHOO</t>
  </si>
  <si>
    <t>Wervelwind</t>
  </si>
  <si>
    <t>Bries</t>
  </si>
  <si>
    <t>Juffrouw Jannie</t>
  </si>
  <si>
    <t>Larissa</t>
  </si>
  <si>
    <t>dd.</t>
  </si>
  <si>
    <t>Startschip</t>
  </si>
  <si>
    <t>Aftrekrace</t>
  </si>
  <si>
    <t>Aurora</t>
  </si>
  <si>
    <t>Jutter</t>
  </si>
  <si>
    <t>Element</t>
  </si>
  <si>
    <t>aftrek3</t>
  </si>
  <si>
    <t>Bootnaam</t>
  </si>
  <si>
    <t>Startschip compensatiepunten</t>
  </si>
  <si>
    <t>pnts13</t>
  </si>
  <si>
    <t>pnts14</t>
  </si>
  <si>
    <t>Ptnts 1-14</t>
  </si>
  <si>
    <t>Mireille</t>
  </si>
  <si>
    <t>Bro</t>
  </si>
  <si>
    <t>Louise</t>
  </si>
  <si>
    <t>Kamakura</t>
  </si>
  <si>
    <t>Volfoni</t>
  </si>
  <si>
    <t>X-je</t>
  </si>
  <si>
    <t>Hans en Jan V.</t>
  </si>
  <si>
    <t>aftrek4</t>
  </si>
  <si>
    <t>t/m 14</t>
  </si>
  <si>
    <t>t/m 12</t>
  </si>
  <si>
    <t>t/m 6</t>
  </si>
  <si>
    <t>t/m 9</t>
  </si>
  <si>
    <t>Saffier</t>
  </si>
  <si>
    <t>Long John</t>
  </si>
  <si>
    <t>Tussenklassement Dinsdagavondcompetitie, incl. Startschipcompensatie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</si>
</sst>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"/>
  </numFmts>
  <fonts count="5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/>
    <xf numFmtId="164" fontId="2" fillId="3" borderId="1" xfId="0" applyNumberFormat="1" applyFont="1" applyFill="1" applyBorder="1"/>
    <xf numFmtId="164" fontId="3" fillId="0" borderId="1" xfId="0" applyNumberFormat="1" applyFont="1" applyBorder="1"/>
    <xf numFmtId="165" fontId="0" fillId="0" borderId="1" xfId="0" applyNumberFormat="1" applyBorder="1"/>
    <xf numFmtId="0" fontId="0" fillId="2" borderId="1" xfId="0" applyFill="1" applyBorder="1"/>
    <xf numFmtId="164" fontId="0" fillId="3" borderId="1" xfId="0" applyNumberFormat="1" applyFill="1" applyBorder="1"/>
    <xf numFmtId="0" fontId="4" fillId="0" borderId="0" xfId="0" applyFont="1" applyAlignment="1">
      <alignment horizontal="left"/>
    </xf>
    <xf numFmtId="164" fontId="2" fillId="0" borderId="1" xfId="0" applyNumberFormat="1" applyFont="1" applyBorder="1"/>
    <xf numFmtId="0" fontId="3" fillId="0" borderId="0" xfId="0" applyFont="1" applyAlignment="1">
      <alignment horizontal="left"/>
    </xf>
    <xf numFmtId="164" fontId="1" fillId="0" borderId="1" xfId="0" applyNumberFormat="1" applyFont="1" applyBorder="1"/>
    <xf numFmtId="0" fontId="0" fillId="4" borderId="1" xfId="0" applyFill="1" applyBorder="1"/>
    <xf numFmtId="164" fontId="1" fillId="4" borderId="1" xfId="0" applyNumberFormat="1" applyFont="1" applyFill="1" applyBorder="1"/>
    <xf numFmtId="164" fontId="2" fillId="4" borderId="1" xfId="0" applyNumberFormat="1" applyFont="1" applyFill="1" applyBorder="1"/>
    <xf numFmtId="0" fontId="0" fillId="4" borderId="1" xfId="0" applyFill="1" applyBorder="1" applyAlignment="1">
      <alignment horizontal="center"/>
    </xf>
    <xf numFmtId="164" fontId="1" fillId="3" borderId="1" xfId="0" applyNumberFormat="1" applyFont="1" applyFill="1" applyBorder="1"/>
    <xf numFmtId="0" fontId="0" fillId="3" borderId="0" xfId="0" applyFill="1"/>
    <xf numFmtId="16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30"/>
  <sheetViews>
    <sheetView showGridLines="0" tabSelected="1" zoomScale="82" zoomScaleNormal="100" workbookViewId="0">
      <selection activeCell="O17" sqref="O17"/>
    </sheetView>
  </sheetViews>
  <sheetFormatPr defaultColWidth="8.54296875" defaultRowHeight="14.5" x14ac:dyDescent="0.35"/>
  <cols>
    <col min="1" max="1" width="3.08984375" bestFit="1" customWidth="1"/>
    <col min="2" max="2" width="2.81640625" customWidth="1"/>
    <col min="3" max="3" width="6.26953125" style="1" customWidth="1"/>
    <col min="4" max="4" width="14.08984375" customWidth="1"/>
    <col min="5" max="5" width="7" customWidth="1"/>
    <col min="6" max="6" width="10" customWidth="1"/>
    <col min="7" max="19" width="8.6328125" customWidth="1"/>
    <col min="20" max="20" width="9.6328125" customWidth="1"/>
    <col min="21" max="24" width="7.26953125" customWidth="1"/>
    <col min="25" max="25" width="10.08984375" bestFit="1" customWidth="1"/>
    <col min="26" max="26" width="10.90625" customWidth="1"/>
    <col min="27" max="27" width="5.7265625" customWidth="1"/>
    <col min="28" max="28" width="9.36328125" customWidth="1"/>
    <col min="16287" max="16384" width="11.54296875" customWidth="1"/>
  </cols>
  <sheetData>
    <row r="2" spans="1:28" ht="18.5" x14ac:dyDescent="0.45">
      <c r="C2" s="12" t="s">
        <v>57</v>
      </c>
    </row>
    <row r="4" spans="1:28" x14ac:dyDescent="0.35">
      <c r="C4" s="14">
        <v>2026</v>
      </c>
      <c r="E4" s="3" t="s">
        <v>31</v>
      </c>
      <c r="F4" s="9">
        <v>46154</v>
      </c>
      <c r="G4" s="9">
        <v>46161</v>
      </c>
      <c r="H4" s="9">
        <v>46168</v>
      </c>
      <c r="I4" s="9">
        <v>46175</v>
      </c>
      <c r="J4" s="9">
        <v>46189</v>
      </c>
      <c r="K4" s="9">
        <v>46196</v>
      </c>
      <c r="L4" s="9">
        <v>46203</v>
      </c>
      <c r="M4" s="9">
        <v>46252</v>
      </c>
      <c r="N4" s="9">
        <v>46259</v>
      </c>
      <c r="O4" s="9">
        <v>46266</v>
      </c>
      <c r="P4" s="9">
        <v>46273</v>
      </c>
      <c r="Q4" s="9">
        <v>46280</v>
      </c>
      <c r="R4" s="9">
        <v>46287</v>
      </c>
      <c r="S4" s="9">
        <v>46294</v>
      </c>
      <c r="U4" s="22" t="s">
        <v>53</v>
      </c>
      <c r="V4" s="3" t="s">
        <v>54</v>
      </c>
      <c r="W4" s="3" t="s">
        <v>52</v>
      </c>
      <c r="X4" s="3" t="s">
        <v>51</v>
      </c>
      <c r="Z4" s="3" t="s">
        <v>39</v>
      </c>
      <c r="AA4" s="3"/>
      <c r="AB4" s="3"/>
    </row>
    <row r="5" spans="1:28" x14ac:dyDescent="0.35">
      <c r="C5" s="2" t="s">
        <v>0</v>
      </c>
      <c r="D5" s="3" t="s">
        <v>38</v>
      </c>
      <c r="E5" s="3" t="s">
        <v>1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  <c r="O5" s="3" t="s">
        <v>12</v>
      </c>
      <c r="P5" s="3" t="s">
        <v>13</v>
      </c>
      <c r="Q5" s="3" t="s">
        <v>14</v>
      </c>
      <c r="R5" s="3" t="s">
        <v>40</v>
      </c>
      <c r="S5" s="3" t="s">
        <v>41</v>
      </c>
      <c r="T5" s="3" t="s">
        <v>42</v>
      </c>
      <c r="U5" s="3" t="s">
        <v>15</v>
      </c>
      <c r="V5" s="3" t="s">
        <v>16</v>
      </c>
      <c r="W5" s="3" t="s">
        <v>37</v>
      </c>
      <c r="X5" s="3" t="s">
        <v>50</v>
      </c>
      <c r="Y5" s="3" t="s">
        <v>2</v>
      </c>
      <c r="Z5" s="3" t="s">
        <v>17</v>
      </c>
      <c r="AA5" s="3" t="s">
        <v>18</v>
      </c>
      <c r="AB5" s="3" t="s">
        <v>19</v>
      </c>
    </row>
    <row r="6" spans="1:28" x14ac:dyDescent="0.35">
      <c r="A6">
        <v>1</v>
      </c>
      <c r="C6" s="4">
        <v>2146</v>
      </c>
      <c r="D6" s="3" t="s">
        <v>21</v>
      </c>
      <c r="E6" s="3">
        <v>1</v>
      </c>
      <c r="F6" s="13">
        <v>1</v>
      </c>
      <c r="G6" s="13">
        <v>2</v>
      </c>
      <c r="H6" s="13">
        <v>1</v>
      </c>
      <c r="I6" s="7">
        <f>AB6</f>
        <v>2</v>
      </c>
      <c r="J6" s="13">
        <v>1</v>
      </c>
      <c r="K6" s="15">
        <v>5</v>
      </c>
      <c r="L6" s="15">
        <v>4</v>
      </c>
      <c r="M6" s="15">
        <v>21</v>
      </c>
      <c r="N6" s="13">
        <v>1</v>
      </c>
      <c r="O6" s="13">
        <v>1</v>
      </c>
      <c r="P6" s="13">
        <v>2</v>
      </c>
      <c r="Q6" s="13">
        <v>2</v>
      </c>
      <c r="R6" s="13"/>
      <c r="S6" s="13"/>
      <c r="T6" s="6">
        <f>SUM(F6:S6)</f>
        <v>43</v>
      </c>
      <c r="U6" s="5">
        <v>21</v>
      </c>
      <c r="V6" s="5">
        <v>5</v>
      </c>
      <c r="W6" s="5">
        <v>4</v>
      </c>
      <c r="X6" s="5"/>
      <c r="Y6" s="8">
        <f>T6-U6-V6-W6-X6</f>
        <v>13</v>
      </c>
      <c r="Z6" s="6">
        <f>F6+G6+H6+J6+K6+L6+N6+O6+P6+Q6</f>
        <v>20</v>
      </c>
      <c r="AA6" s="3">
        <v>10</v>
      </c>
      <c r="AB6" s="11">
        <f>Z6/AA6</f>
        <v>2</v>
      </c>
    </row>
    <row r="7" spans="1:28" x14ac:dyDescent="0.35">
      <c r="A7">
        <v>2</v>
      </c>
      <c r="C7" s="4">
        <v>10</v>
      </c>
      <c r="D7" s="3" t="s">
        <v>24</v>
      </c>
      <c r="E7" s="3">
        <v>2</v>
      </c>
      <c r="F7" s="13">
        <v>2</v>
      </c>
      <c r="G7" s="15">
        <v>21</v>
      </c>
      <c r="H7" s="13">
        <v>2.5</v>
      </c>
      <c r="I7" s="15">
        <v>21</v>
      </c>
      <c r="J7" s="13">
        <v>2</v>
      </c>
      <c r="K7" s="13">
        <v>1</v>
      </c>
      <c r="L7" s="13">
        <v>1</v>
      </c>
      <c r="M7" s="15">
        <v>21</v>
      </c>
      <c r="N7" s="13">
        <v>8</v>
      </c>
      <c r="O7" s="13">
        <v>4</v>
      </c>
      <c r="P7" s="13">
        <v>8</v>
      </c>
      <c r="Q7" s="13">
        <v>4</v>
      </c>
      <c r="R7" s="13"/>
      <c r="S7" s="13"/>
      <c r="T7" s="6">
        <f>SUM(F7:S7)</f>
        <v>95.5</v>
      </c>
      <c r="U7" s="5">
        <v>21</v>
      </c>
      <c r="V7" s="5">
        <v>21</v>
      </c>
      <c r="W7" s="5">
        <v>21</v>
      </c>
      <c r="X7" s="5"/>
      <c r="Y7" s="8">
        <f>T7-U7-V7-W7-X7</f>
        <v>32.5</v>
      </c>
      <c r="Z7" s="6"/>
      <c r="AA7" s="3"/>
      <c r="AB7" s="6"/>
    </row>
    <row r="8" spans="1:28" x14ac:dyDescent="0.35">
      <c r="A8">
        <v>3</v>
      </c>
      <c r="C8" s="4">
        <v>7849</v>
      </c>
      <c r="D8" s="3" t="s">
        <v>47</v>
      </c>
      <c r="E8" s="3">
        <v>3</v>
      </c>
      <c r="F8" s="15">
        <v>21</v>
      </c>
      <c r="G8" s="15">
        <v>21</v>
      </c>
      <c r="H8" s="13">
        <v>7</v>
      </c>
      <c r="I8" s="13">
        <v>5</v>
      </c>
      <c r="J8" s="13">
        <v>6</v>
      </c>
      <c r="K8" s="13">
        <v>4</v>
      </c>
      <c r="L8" s="13">
        <v>7</v>
      </c>
      <c r="M8" s="13">
        <v>3</v>
      </c>
      <c r="N8" s="13">
        <v>2</v>
      </c>
      <c r="O8" s="13">
        <v>5</v>
      </c>
      <c r="P8" s="7">
        <f>AB8</f>
        <v>5.4444444444444446</v>
      </c>
      <c r="Q8" s="15">
        <v>10</v>
      </c>
      <c r="R8" s="13"/>
      <c r="S8" s="13"/>
      <c r="T8" s="6">
        <f>SUM(F8:S8)</f>
        <v>96.444444444444443</v>
      </c>
      <c r="U8" s="5">
        <v>21</v>
      </c>
      <c r="V8" s="5">
        <v>21</v>
      </c>
      <c r="W8" s="5">
        <v>10</v>
      </c>
      <c r="X8" s="5"/>
      <c r="Y8" s="8">
        <f>T8-U8-V8-W8-X8</f>
        <v>44.444444444444443</v>
      </c>
      <c r="Z8" s="6">
        <f>H8+I8+J8+K8+L8+M8+N8+O8+Q8</f>
        <v>49</v>
      </c>
      <c r="AA8" s="3">
        <v>9</v>
      </c>
      <c r="AB8" s="11">
        <f>Z8/AA8</f>
        <v>5.4444444444444446</v>
      </c>
    </row>
    <row r="9" spans="1:28" x14ac:dyDescent="0.35">
      <c r="A9">
        <v>4</v>
      </c>
      <c r="C9" s="4">
        <v>2126</v>
      </c>
      <c r="D9" s="3" t="s">
        <v>34</v>
      </c>
      <c r="E9" s="3">
        <v>7</v>
      </c>
      <c r="F9" s="15">
        <v>21</v>
      </c>
      <c r="G9" s="13">
        <v>3</v>
      </c>
      <c r="H9" s="15">
        <v>21</v>
      </c>
      <c r="I9" s="13">
        <v>1</v>
      </c>
      <c r="J9" s="13">
        <v>5</v>
      </c>
      <c r="K9" s="13">
        <v>21</v>
      </c>
      <c r="L9" s="13">
        <v>5</v>
      </c>
      <c r="M9" s="15">
        <v>21</v>
      </c>
      <c r="N9" s="13">
        <v>5</v>
      </c>
      <c r="O9" s="13">
        <v>2</v>
      </c>
      <c r="P9" s="13">
        <v>6</v>
      </c>
      <c r="Q9" s="13">
        <v>1</v>
      </c>
      <c r="R9" s="7"/>
      <c r="S9" s="13"/>
      <c r="T9" s="6">
        <f>SUM(F9:S9)</f>
        <v>112</v>
      </c>
      <c r="U9" s="5">
        <v>21</v>
      </c>
      <c r="V9" s="5">
        <v>21</v>
      </c>
      <c r="W9" s="5">
        <v>21</v>
      </c>
      <c r="X9" s="5"/>
      <c r="Y9" s="8">
        <f>T9-U9-V9-W9-X9</f>
        <v>49</v>
      </c>
      <c r="Z9" s="6">
        <f>G9+I9+J9+L9+N9+O9+P9+Q9</f>
        <v>28</v>
      </c>
      <c r="AA9" s="3">
        <v>8</v>
      </c>
      <c r="AB9" s="11">
        <f>Z9/AA9</f>
        <v>3.5</v>
      </c>
    </row>
    <row r="10" spans="1:28" x14ac:dyDescent="0.35">
      <c r="A10">
        <v>5</v>
      </c>
      <c r="C10" s="4">
        <v>1942</v>
      </c>
      <c r="D10" s="3" t="s">
        <v>20</v>
      </c>
      <c r="E10" s="3">
        <v>5</v>
      </c>
      <c r="F10" s="7">
        <f>AB10</f>
        <v>3.8571428571428572</v>
      </c>
      <c r="G10" s="13">
        <v>1</v>
      </c>
      <c r="H10" s="15">
        <v>21</v>
      </c>
      <c r="I10" s="15">
        <v>21</v>
      </c>
      <c r="J10" s="13">
        <v>4</v>
      </c>
      <c r="K10" s="13">
        <v>6</v>
      </c>
      <c r="L10" s="13">
        <v>3</v>
      </c>
      <c r="M10" s="13">
        <v>2</v>
      </c>
      <c r="N10" s="15">
        <v>21</v>
      </c>
      <c r="O10" s="13">
        <v>6</v>
      </c>
      <c r="P10" s="13">
        <v>21</v>
      </c>
      <c r="Q10" s="13">
        <v>5</v>
      </c>
      <c r="R10" s="13"/>
      <c r="S10" s="13"/>
      <c r="T10" s="6">
        <f>SUM(F10:S10)</f>
        <v>114.85714285714286</v>
      </c>
      <c r="U10" s="5">
        <v>21</v>
      </c>
      <c r="V10" s="5">
        <v>21</v>
      </c>
      <c r="W10" s="5">
        <v>21</v>
      </c>
      <c r="X10" s="5"/>
      <c r="Y10" s="8">
        <f>T10-U10-V10-W10-X10</f>
        <v>51.857142857142861</v>
      </c>
      <c r="Z10" s="6">
        <f>G10+J10+K10+L10+M10+O10+Q10</f>
        <v>27</v>
      </c>
      <c r="AA10" s="3">
        <v>7</v>
      </c>
      <c r="AB10" s="11">
        <f>Z10/AA10</f>
        <v>3.8571428571428572</v>
      </c>
    </row>
    <row r="11" spans="1:28" x14ac:dyDescent="0.35">
      <c r="A11">
        <v>6</v>
      </c>
      <c r="C11" s="4">
        <v>31</v>
      </c>
      <c r="D11" s="3" t="s">
        <v>26</v>
      </c>
      <c r="E11" s="3">
        <v>6</v>
      </c>
      <c r="F11" s="15">
        <v>21</v>
      </c>
      <c r="G11" s="15">
        <v>21</v>
      </c>
      <c r="H11" s="13">
        <v>6</v>
      </c>
      <c r="I11" s="13">
        <v>4</v>
      </c>
      <c r="J11" s="15">
        <v>11</v>
      </c>
      <c r="K11" s="13">
        <v>7</v>
      </c>
      <c r="L11" s="7">
        <f>AB11</f>
        <v>6.333333333333333</v>
      </c>
      <c r="M11" s="13">
        <v>4</v>
      </c>
      <c r="N11" s="13">
        <v>3</v>
      </c>
      <c r="O11" s="13">
        <v>8</v>
      </c>
      <c r="P11" s="13">
        <v>5</v>
      </c>
      <c r="Q11" s="13">
        <v>9</v>
      </c>
      <c r="R11" s="13"/>
      <c r="S11" s="13"/>
      <c r="T11" s="6">
        <f>SUM(F11:S11)</f>
        <v>105.33333333333333</v>
      </c>
      <c r="U11" s="5">
        <v>21</v>
      </c>
      <c r="V11" s="5">
        <v>21</v>
      </c>
      <c r="W11" s="5">
        <v>11</v>
      </c>
      <c r="X11" s="5"/>
      <c r="Y11" s="8">
        <f>T11-U11-V11-W11-X11</f>
        <v>52.333333333333329</v>
      </c>
      <c r="Z11" s="6">
        <f>H11+I11+J11+K11+M11+N11+O11+P11+Q11</f>
        <v>57</v>
      </c>
      <c r="AA11" s="3">
        <v>9</v>
      </c>
      <c r="AB11" s="11">
        <f>Z11/AA11</f>
        <v>6.333333333333333</v>
      </c>
    </row>
    <row r="12" spans="1:28" x14ac:dyDescent="0.35">
      <c r="A12">
        <v>7</v>
      </c>
      <c r="C12" s="4">
        <v>12</v>
      </c>
      <c r="D12" s="3" t="s">
        <v>43</v>
      </c>
      <c r="E12" s="3">
        <v>8</v>
      </c>
      <c r="F12" s="13">
        <v>4</v>
      </c>
      <c r="G12" s="13">
        <v>5</v>
      </c>
      <c r="H12" s="13">
        <v>5</v>
      </c>
      <c r="I12" s="15">
        <v>21</v>
      </c>
      <c r="J12" s="20">
        <f>AB12</f>
        <v>6.333333333333333</v>
      </c>
      <c r="K12" s="13">
        <v>8</v>
      </c>
      <c r="L12" s="13">
        <v>8</v>
      </c>
      <c r="M12" s="15">
        <v>21</v>
      </c>
      <c r="N12" s="13">
        <v>7</v>
      </c>
      <c r="O12" s="15">
        <v>11</v>
      </c>
      <c r="P12" s="13">
        <v>1</v>
      </c>
      <c r="Q12" s="13">
        <v>8</v>
      </c>
      <c r="R12" s="13"/>
      <c r="S12" s="13"/>
      <c r="T12" s="6">
        <f>SUM(F12:S12)</f>
        <v>105.33333333333334</v>
      </c>
      <c r="U12" s="5">
        <v>21</v>
      </c>
      <c r="V12" s="5">
        <v>21</v>
      </c>
      <c r="W12" s="5">
        <v>11</v>
      </c>
      <c r="X12" s="5"/>
      <c r="Y12" s="8">
        <f>T12-U12-V12-W12-X12</f>
        <v>52.333333333333343</v>
      </c>
      <c r="Z12" s="6">
        <f>F12+G12+H12+K12+L12+N12+O12+P12+Q12</f>
        <v>57</v>
      </c>
      <c r="AA12" s="3">
        <v>9</v>
      </c>
      <c r="AB12" s="11">
        <f>Z12/AA12</f>
        <v>6.333333333333333</v>
      </c>
    </row>
    <row r="13" spans="1:28" x14ac:dyDescent="0.35">
      <c r="A13">
        <v>8</v>
      </c>
      <c r="C13" s="4">
        <v>58</v>
      </c>
      <c r="D13" s="3" t="s">
        <v>35</v>
      </c>
      <c r="E13" s="3">
        <v>4</v>
      </c>
      <c r="F13" s="15">
        <v>21</v>
      </c>
      <c r="G13" s="13">
        <v>7</v>
      </c>
      <c r="H13" s="13">
        <v>2.5</v>
      </c>
      <c r="I13" s="13">
        <v>3</v>
      </c>
      <c r="J13" s="13">
        <v>9</v>
      </c>
      <c r="K13" s="13">
        <v>2</v>
      </c>
      <c r="L13" s="15">
        <v>21</v>
      </c>
      <c r="M13" s="13">
        <v>7</v>
      </c>
      <c r="N13" s="7">
        <f>AB13</f>
        <v>5.083333333333333</v>
      </c>
      <c r="O13" s="15">
        <v>21</v>
      </c>
      <c r="P13" s="13">
        <v>21</v>
      </c>
      <c r="Q13" s="13">
        <v>21</v>
      </c>
      <c r="R13" s="13"/>
      <c r="S13" s="13"/>
      <c r="T13" s="6">
        <f>SUM(F13:S13)</f>
        <v>140.58333333333331</v>
      </c>
      <c r="U13" s="5">
        <v>21</v>
      </c>
      <c r="V13" s="5">
        <v>21</v>
      </c>
      <c r="W13" s="5">
        <v>21</v>
      </c>
      <c r="X13" s="5"/>
      <c r="Y13" s="8">
        <f>T13-U13-V13-W13-X13</f>
        <v>77.583333333333314</v>
      </c>
      <c r="Z13" s="6">
        <f>G13+H13+I13+J13+K13+M13</f>
        <v>30.5</v>
      </c>
      <c r="AA13" s="3">
        <v>6</v>
      </c>
      <c r="AB13" s="11">
        <f>Z13/AA13</f>
        <v>5.083333333333333</v>
      </c>
    </row>
    <row r="14" spans="1:28" x14ac:dyDescent="0.35">
      <c r="A14">
        <v>9</v>
      </c>
      <c r="C14" s="4">
        <v>5047</v>
      </c>
      <c r="D14" s="3" t="s">
        <v>44</v>
      </c>
      <c r="E14" s="3">
        <v>10</v>
      </c>
      <c r="F14" s="13">
        <v>5</v>
      </c>
      <c r="G14" s="7">
        <f>AB14</f>
        <v>6.166666666666667</v>
      </c>
      <c r="H14" s="15">
        <v>21</v>
      </c>
      <c r="I14" s="15">
        <v>21</v>
      </c>
      <c r="J14" s="13">
        <v>10</v>
      </c>
      <c r="K14" s="15">
        <v>21</v>
      </c>
      <c r="L14" s="13">
        <v>21</v>
      </c>
      <c r="M14" s="13">
        <v>5</v>
      </c>
      <c r="N14" s="13">
        <v>4</v>
      </c>
      <c r="O14" s="13">
        <v>10</v>
      </c>
      <c r="P14" s="13">
        <v>3</v>
      </c>
      <c r="Q14" s="13">
        <v>21</v>
      </c>
      <c r="R14" s="13"/>
      <c r="S14" s="13"/>
      <c r="T14" s="6">
        <f>SUM(F14:S14)</f>
        <v>148.16666666666669</v>
      </c>
      <c r="U14" s="5">
        <v>21</v>
      </c>
      <c r="V14" s="5">
        <v>21</v>
      </c>
      <c r="W14" s="5">
        <v>21</v>
      </c>
      <c r="X14" s="5"/>
      <c r="Y14" s="8">
        <f>T14-U14-V14-W14-X14</f>
        <v>85.166666666666686</v>
      </c>
      <c r="Z14" s="6">
        <f>F14+J14+M14+N14+O14+P14</f>
        <v>37</v>
      </c>
      <c r="AA14" s="3">
        <v>6</v>
      </c>
      <c r="AB14" s="11">
        <f>Z14/AA14</f>
        <v>6.166666666666667</v>
      </c>
    </row>
    <row r="15" spans="1:28" x14ac:dyDescent="0.35">
      <c r="A15">
        <v>10</v>
      </c>
      <c r="C15" s="4">
        <v>21</v>
      </c>
      <c r="D15" s="3" t="s">
        <v>27</v>
      </c>
      <c r="E15" s="3">
        <v>9</v>
      </c>
      <c r="F15" s="15">
        <v>21</v>
      </c>
      <c r="G15" s="15">
        <v>21</v>
      </c>
      <c r="H15" s="15">
        <v>21</v>
      </c>
      <c r="I15" s="13">
        <v>2</v>
      </c>
      <c r="J15" s="13">
        <v>7</v>
      </c>
      <c r="K15" s="13">
        <v>3</v>
      </c>
      <c r="L15" s="13">
        <v>6</v>
      </c>
      <c r="M15" s="13">
        <v>21</v>
      </c>
      <c r="N15" s="13">
        <v>6</v>
      </c>
      <c r="O15" s="13">
        <v>21</v>
      </c>
      <c r="P15" s="13">
        <v>21</v>
      </c>
      <c r="Q15" s="7">
        <f>AB15</f>
        <v>4.8</v>
      </c>
      <c r="R15" s="13"/>
      <c r="S15" s="13"/>
      <c r="T15" s="6">
        <f>SUM(F15:S15)</f>
        <v>154.80000000000001</v>
      </c>
      <c r="U15" s="5">
        <v>21</v>
      </c>
      <c r="V15" s="5">
        <v>21</v>
      </c>
      <c r="W15" s="5">
        <v>21</v>
      </c>
      <c r="X15" s="5"/>
      <c r="Y15" s="8">
        <f>T15-U15-V15-W15-X15</f>
        <v>91.800000000000011</v>
      </c>
      <c r="Z15" s="6">
        <f>I15+J15+K15+L15+N15</f>
        <v>24</v>
      </c>
      <c r="AA15" s="3">
        <v>5</v>
      </c>
      <c r="AB15" s="11">
        <f>Z15/AA15</f>
        <v>4.8</v>
      </c>
    </row>
    <row r="16" spans="1:28" x14ac:dyDescent="0.35">
      <c r="A16">
        <v>11</v>
      </c>
      <c r="C16" s="4">
        <v>327</v>
      </c>
      <c r="D16" s="3" t="s">
        <v>45</v>
      </c>
      <c r="E16" s="3">
        <v>11</v>
      </c>
      <c r="F16" s="15">
        <v>21</v>
      </c>
      <c r="G16" s="15">
        <v>21</v>
      </c>
      <c r="H16" s="15">
        <v>21</v>
      </c>
      <c r="I16" s="13">
        <v>21</v>
      </c>
      <c r="J16" s="13">
        <v>8</v>
      </c>
      <c r="K16" s="13">
        <v>9</v>
      </c>
      <c r="L16" s="13">
        <v>9</v>
      </c>
      <c r="M16" s="13">
        <v>8</v>
      </c>
      <c r="N16" s="13">
        <v>9</v>
      </c>
      <c r="O16" s="7">
        <f>AB16</f>
        <v>7.666666666666667</v>
      </c>
      <c r="P16" s="13">
        <v>21</v>
      </c>
      <c r="Q16" s="13">
        <v>3</v>
      </c>
      <c r="R16" s="13"/>
      <c r="S16" s="13"/>
      <c r="T16" s="6">
        <f>SUM(F16:S16)</f>
        <v>158.66666666666666</v>
      </c>
      <c r="U16" s="5">
        <v>21</v>
      </c>
      <c r="V16" s="5">
        <v>21</v>
      </c>
      <c r="W16" s="5">
        <v>21</v>
      </c>
      <c r="X16" s="5"/>
      <c r="Y16" s="8">
        <f>T16-U16-V16-W16-X16</f>
        <v>95.666666666666657</v>
      </c>
      <c r="Z16" s="6">
        <f>J16+K16+L16+M16+N16+Q16</f>
        <v>46</v>
      </c>
      <c r="AA16" s="3">
        <v>6</v>
      </c>
      <c r="AB16" s="11">
        <f>Z16/AA16</f>
        <v>7.666666666666667</v>
      </c>
    </row>
    <row r="17" spans="1:28" x14ac:dyDescent="0.35">
      <c r="A17">
        <v>12</v>
      </c>
      <c r="C17" s="4">
        <v>6</v>
      </c>
      <c r="D17" s="3" t="s">
        <v>29</v>
      </c>
      <c r="E17" s="3">
        <v>12</v>
      </c>
      <c r="F17" s="13">
        <v>3</v>
      </c>
      <c r="G17" s="15">
        <v>21</v>
      </c>
      <c r="H17" s="15">
        <v>21</v>
      </c>
      <c r="I17" s="13">
        <v>21</v>
      </c>
      <c r="J17" s="13">
        <v>3</v>
      </c>
      <c r="K17" s="13">
        <v>21</v>
      </c>
      <c r="L17" s="13">
        <v>21</v>
      </c>
      <c r="M17" s="13">
        <v>6</v>
      </c>
      <c r="N17" s="13">
        <v>21</v>
      </c>
      <c r="O17" s="13">
        <v>9</v>
      </c>
      <c r="P17" s="13">
        <v>21</v>
      </c>
      <c r="Q17" s="13">
        <v>21</v>
      </c>
      <c r="R17" s="13"/>
      <c r="S17" s="13"/>
      <c r="T17" s="6">
        <f>SUM(F17:S17)</f>
        <v>189</v>
      </c>
      <c r="U17" s="5">
        <v>21</v>
      </c>
      <c r="V17" s="5">
        <v>21</v>
      </c>
      <c r="W17" s="5">
        <v>21</v>
      </c>
      <c r="X17" s="5"/>
      <c r="Y17" s="8">
        <f>T17-U17-V17-W17-X17</f>
        <v>126</v>
      </c>
      <c r="Z17" s="6"/>
      <c r="AA17" s="3"/>
      <c r="AB17" s="6"/>
    </row>
    <row r="18" spans="1:28" x14ac:dyDescent="0.35">
      <c r="A18">
        <v>13</v>
      </c>
      <c r="C18" s="4">
        <v>85</v>
      </c>
      <c r="D18" s="3" t="s">
        <v>22</v>
      </c>
      <c r="E18" s="3">
        <v>13</v>
      </c>
      <c r="F18" s="15">
        <v>21</v>
      </c>
      <c r="G18" s="15">
        <v>21</v>
      </c>
      <c r="H18" s="13">
        <v>4</v>
      </c>
      <c r="I18" s="13">
        <v>21</v>
      </c>
      <c r="J18" s="13">
        <v>21</v>
      </c>
      <c r="K18" s="7">
        <f>AB18</f>
        <v>3</v>
      </c>
      <c r="L18" s="13">
        <v>2</v>
      </c>
      <c r="M18" s="13">
        <v>21</v>
      </c>
      <c r="N18" s="13">
        <v>21</v>
      </c>
      <c r="O18" s="13">
        <v>21</v>
      </c>
      <c r="P18" s="13">
        <v>21</v>
      </c>
      <c r="Q18" s="13">
        <v>21</v>
      </c>
      <c r="R18" s="13"/>
      <c r="S18" s="13"/>
      <c r="T18" s="6">
        <f>SUM(F18:S18)</f>
        <v>198</v>
      </c>
      <c r="U18" s="5">
        <v>21</v>
      </c>
      <c r="V18" s="5">
        <v>21</v>
      </c>
      <c r="W18" s="5">
        <v>21</v>
      </c>
      <c r="X18" s="5"/>
      <c r="Y18" s="8">
        <f>T18-U18-V18-W18-X18</f>
        <v>135</v>
      </c>
      <c r="Z18" s="6">
        <f>H18+L18</f>
        <v>6</v>
      </c>
      <c r="AA18" s="3">
        <v>2</v>
      </c>
      <c r="AB18" s="11">
        <f>Z18/AA18</f>
        <v>3</v>
      </c>
    </row>
    <row r="19" spans="1:28" x14ac:dyDescent="0.35">
      <c r="A19">
        <v>14</v>
      </c>
      <c r="C19" s="4">
        <v>7705</v>
      </c>
      <c r="D19" s="3" t="s">
        <v>55</v>
      </c>
      <c r="E19" s="3">
        <v>17</v>
      </c>
      <c r="F19" s="15">
        <v>21</v>
      </c>
      <c r="G19" s="15">
        <v>21</v>
      </c>
      <c r="H19" s="15">
        <v>21</v>
      </c>
      <c r="I19" s="13">
        <v>21</v>
      </c>
      <c r="J19" s="13">
        <v>21</v>
      </c>
      <c r="K19" s="13">
        <v>21</v>
      </c>
      <c r="L19" s="13">
        <v>21</v>
      </c>
      <c r="M19" s="13">
        <v>21</v>
      </c>
      <c r="N19" s="13">
        <v>21</v>
      </c>
      <c r="O19" s="13">
        <v>12</v>
      </c>
      <c r="P19" s="13">
        <v>4</v>
      </c>
      <c r="Q19" s="13">
        <v>7</v>
      </c>
      <c r="R19" s="13"/>
      <c r="S19" s="13"/>
      <c r="T19" s="6">
        <f>SUM(F19:S19)</f>
        <v>212</v>
      </c>
      <c r="U19" s="5">
        <v>21</v>
      </c>
      <c r="V19" s="5">
        <v>21</v>
      </c>
      <c r="W19" s="5">
        <v>21</v>
      </c>
      <c r="X19" s="5"/>
      <c r="Y19" s="8">
        <f>T19-U19-V19-W19-X19</f>
        <v>149</v>
      </c>
      <c r="Z19" s="6"/>
      <c r="AA19" s="3"/>
      <c r="AB19" s="6"/>
    </row>
    <row r="20" spans="1:28" x14ac:dyDescent="0.35">
      <c r="A20">
        <v>15</v>
      </c>
      <c r="C20" s="4">
        <v>279</v>
      </c>
      <c r="D20" s="3" t="s">
        <v>48</v>
      </c>
      <c r="E20" s="3">
        <v>15</v>
      </c>
      <c r="F20" s="15">
        <v>21</v>
      </c>
      <c r="G20" s="15">
        <v>21</v>
      </c>
      <c r="H20" s="15">
        <v>21</v>
      </c>
      <c r="I20" s="13">
        <v>21</v>
      </c>
      <c r="J20" s="13">
        <v>21</v>
      </c>
      <c r="K20" s="13">
        <v>21</v>
      </c>
      <c r="L20" s="13">
        <v>21</v>
      </c>
      <c r="M20" s="13">
        <v>1</v>
      </c>
      <c r="N20" s="13">
        <v>21</v>
      </c>
      <c r="O20" s="13">
        <v>3</v>
      </c>
      <c r="P20" s="13">
        <v>21</v>
      </c>
      <c r="Q20" s="13">
        <v>21</v>
      </c>
      <c r="R20" s="13"/>
      <c r="S20" s="13"/>
      <c r="T20" s="6">
        <f>SUM(F20:S20)</f>
        <v>214</v>
      </c>
      <c r="U20" s="5">
        <v>21</v>
      </c>
      <c r="V20" s="5">
        <v>21</v>
      </c>
      <c r="W20" s="5">
        <v>21</v>
      </c>
      <c r="X20" s="5"/>
      <c r="Y20" s="8">
        <f>T20-U20-V20-W20-X20</f>
        <v>151</v>
      </c>
      <c r="Z20" s="6"/>
      <c r="AA20" s="3"/>
      <c r="AB20" s="6"/>
    </row>
    <row r="21" spans="1:28" x14ac:dyDescent="0.35">
      <c r="A21">
        <v>16</v>
      </c>
      <c r="C21" s="4">
        <v>4449</v>
      </c>
      <c r="D21" s="3" t="s">
        <v>23</v>
      </c>
      <c r="E21" s="3">
        <v>14</v>
      </c>
      <c r="F21" s="13">
        <v>6</v>
      </c>
      <c r="G21" s="13">
        <v>4</v>
      </c>
      <c r="H21" s="15">
        <v>21</v>
      </c>
      <c r="I21" s="15">
        <v>21</v>
      </c>
      <c r="J21" s="13">
        <v>21</v>
      </c>
      <c r="K21" s="13">
        <v>21</v>
      </c>
      <c r="L21" s="13">
        <v>21</v>
      </c>
      <c r="M21" s="13">
        <v>21</v>
      </c>
      <c r="N21" s="13">
        <v>21</v>
      </c>
      <c r="O21" s="13">
        <v>21</v>
      </c>
      <c r="P21" s="13">
        <v>21</v>
      </c>
      <c r="Q21" s="13">
        <v>21</v>
      </c>
      <c r="R21" s="13"/>
      <c r="S21" s="7"/>
      <c r="T21" s="6">
        <f>SUM(F21:S21)</f>
        <v>220</v>
      </c>
      <c r="U21" s="5">
        <v>21</v>
      </c>
      <c r="V21" s="5">
        <v>21</v>
      </c>
      <c r="W21" s="5">
        <v>21</v>
      </c>
      <c r="X21" s="5"/>
      <c r="Y21" s="8">
        <f>T21-U21-V21-W21-X21</f>
        <v>157</v>
      </c>
      <c r="Z21" s="6">
        <f>F21+G21</f>
        <v>10</v>
      </c>
      <c r="AA21" s="3">
        <v>2</v>
      </c>
      <c r="AB21" s="11">
        <f>Z21/AA21</f>
        <v>5</v>
      </c>
    </row>
    <row r="22" spans="1:28" x14ac:dyDescent="0.35">
      <c r="A22">
        <v>17</v>
      </c>
      <c r="C22" s="4">
        <v>8836</v>
      </c>
      <c r="D22" s="3" t="s">
        <v>36</v>
      </c>
      <c r="E22" s="3">
        <v>18</v>
      </c>
      <c r="F22" s="15">
        <v>21</v>
      </c>
      <c r="G22" s="15">
        <v>21</v>
      </c>
      <c r="H22" s="15">
        <v>21</v>
      </c>
      <c r="I22" s="13">
        <v>21</v>
      </c>
      <c r="J22" s="13">
        <v>21</v>
      </c>
      <c r="K22" s="13">
        <v>21</v>
      </c>
      <c r="L22" s="13">
        <v>21</v>
      </c>
      <c r="M22" s="13">
        <v>21</v>
      </c>
      <c r="N22" s="13">
        <v>21</v>
      </c>
      <c r="O22" s="13">
        <v>7</v>
      </c>
      <c r="P22" s="13">
        <v>21</v>
      </c>
      <c r="Q22" s="13">
        <v>6</v>
      </c>
      <c r="R22" s="13"/>
      <c r="S22" s="13"/>
      <c r="T22" s="6">
        <f>SUM(F22:S22)</f>
        <v>223</v>
      </c>
      <c r="U22" s="5">
        <v>21</v>
      </c>
      <c r="V22" s="5">
        <v>21</v>
      </c>
      <c r="W22" s="5">
        <v>21</v>
      </c>
      <c r="X22" s="5"/>
      <c r="Y22" s="8">
        <f>T22-U22-V22-W22-X22</f>
        <v>160</v>
      </c>
      <c r="Z22" s="3"/>
      <c r="AA22" s="3"/>
      <c r="AB22" s="3"/>
    </row>
    <row r="23" spans="1:28" x14ac:dyDescent="0.35">
      <c r="A23">
        <v>18</v>
      </c>
      <c r="C23" s="4">
        <v>0</v>
      </c>
      <c r="D23" s="3" t="s">
        <v>28</v>
      </c>
      <c r="E23" s="3">
        <v>16</v>
      </c>
      <c r="F23" s="15">
        <v>21</v>
      </c>
      <c r="G23" s="15">
        <v>21</v>
      </c>
      <c r="H23" s="15">
        <v>21</v>
      </c>
      <c r="I23" s="13">
        <v>21</v>
      </c>
      <c r="J23" s="13">
        <v>21</v>
      </c>
      <c r="K23" s="13">
        <v>21</v>
      </c>
      <c r="L23" s="13">
        <v>21</v>
      </c>
      <c r="M23" s="7">
        <f>AB23</f>
        <v>10</v>
      </c>
      <c r="N23" s="13">
        <v>10</v>
      </c>
      <c r="O23" s="13">
        <v>21</v>
      </c>
      <c r="P23" s="13">
        <v>21</v>
      </c>
      <c r="Q23" s="13">
        <v>21</v>
      </c>
      <c r="R23" s="13"/>
      <c r="S23" s="13"/>
      <c r="T23" s="6">
        <f>SUM(F23:S23)</f>
        <v>230</v>
      </c>
      <c r="U23" s="5">
        <v>21</v>
      </c>
      <c r="V23" s="5">
        <v>21</v>
      </c>
      <c r="W23" s="5">
        <v>21</v>
      </c>
      <c r="X23" s="5"/>
      <c r="Y23" s="8">
        <f>T23-U23-V23-W23-X23</f>
        <v>167</v>
      </c>
      <c r="Z23" s="6">
        <f>N23</f>
        <v>10</v>
      </c>
      <c r="AA23" s="3">
        <v>1</v>
      </c>
      <c r="AB23" s="11">
        <f>Z23/AA23</f>
        <v>10</v>
      </c>
    </row>
    <row r="24" spans="1:28" x14ac:dyDescent="0.35">
      <c r="A24">
        <v>19</v>
      </c>
      <c r="C24" s="4">
        <v>20</v>
      </c>
      <c r="D24" s="3" t="s">
        <v>56</v>
      </c>
      <c r="E24" s="3"/>
      <c r="F24" s="15">
        <v>21</v>
      </c>
      <c r="G24" s="15">
        <v>21</v>
      </c>
      <c r="H24" s="15">
        <v>21</v>
      </c>
      <c r="I24" s="13">
        <v>21</v>
      </c>
      <c r="J24" s="13">
        <v>21</v>
      </c>
      <c r="K24" s="13">
        <v>21</v>
      </c>
      <c r="L24" s="13">
        <v>21</v>
      </c>
      <c r="M24" s="13">
        <v>21</v>
      </c>
      <c r="N24" s="13">
        <v>21</v>
      </c>
      <c r="O24" s="13">
        <v>21</v>
      </c>
      <c r="P24" s="13">
        <v>21</v>
      </c>
      <c r="Q24" s="13">
        <v>12</v>
      </c>
      <c r="R24" s="13"/>
      <c r="S24" s="13"/>
      <c r="T24" s="6">
        <f>SUM(F24:S24)</f>
        <v>243</v>
      </c>
      <c r="U24" s="5">
        <v>21</v>
      </c>
      <c r="V24" s="5">
        <v>21</v>
      </c>
      <c r="W24" s="5">
        <v>21</v>
      </c>
      <c r="X24" s="5"/>
      <c r="Y24" s="8">
        <f>T24-U24-V24-W24-X24</f>
        <v>180</v>
      </c>
      <c r="Z24" s="3"/>
      <c r="AA24" s="3"/>
      <c r="AB24" s="6"/>
    </row>
    <row r="25" spans="1:28" x14ac:dyDescent="0.35">
      <c r="A25">
        <v>20</v>
      </c>
      <c r="C25" s="4">
        <v>352</v>
      </c>
      <c r="D25" s="3" t="s">
        <v>46</v>
      </c>
      <c r="E25" s="3">
        <v>17</v>
      </c>
      <c r="F25" s="15">
        <v>21</v>
      </c>
      <c r="G25" s="15">
        <v>21</v>
      </c>
      <c r="H25" s="15">
        <v>21</v>
      </c>
      <c r="I25" s="13">
        <v>21</v>
      </c>
      <c r="J25" s="13">
        <v>21</v>
      </c>
      <c r="K25" s="13">
        <v>21</v>
      </c>
      <c r="L25" s="13">
        <v>21</v>
      </c>
      <c r="M25" s="13">
        <v>21</v>
      </c>
      <c r="N25" s="13">
        <v>21</v>
      </c>
      <c r="O25" s="13">
        <v>13</v>
      </c>
      <c r="P25" s="13">
        <v>21</v>
      </c>
      <c r="Q25" s="13">
        <v>21</v>
      </c>
      <c r="R25" s="13"/>
      <c r="S25" s="13"/>
      <c r="T25" s="6">
        <f>SUM(F25:S25)</f>
        <v>244</v>
      </c>
      <c r="U25" s="5">
        <v>21</v>
      </c>
      <c r="V25" s="5">
        <v>21</v>
      </c>
      <c r="W25" s="5">
        <v>21</v>
      </c>
      <c r="X25" s="5"/>
      <c r="Y25" s="8">
        <f>T25-U25-V25-W25-X25</f>
        <v>181</v>
      </c>
      <c r="Z25" s="3"/>
      <c r="AA25" s="3"/>
      <c r="AB25" s="3"/>
    </row>
    <row r="26" spans="1:28" x14ac:dyDescent="0.35">
      <c r="A26">
        <v>21</v>
      </c>
      <c r="C26" s="19">
        <v>3</v>
      </c>
      <c r="D26" s="16" t="s">
        <v>30</v>
      </c>
      <c r="E26" s="16">
        <v>19</v>
      </c>
      <c r="F26" s="17">
        <v>21</v>
      </c>
      <c r="G26" s="17">
        <v>21</v>
      </c>
      <c r="H26" s="17">
        <v>21</v>
      </c>
      <c r="I26" s="18">
        <v>21</v>
      </c>
      <c r="J26" s="18">
        <v>21</v>
      </c>
      <c r="K26" s="18">
        <v>21</v>
      </c>
      <c r="L26" s="18">
        <v>21</v>
      </c>
      <c r="M26" s="18">
        <v>21</v>
      </c>
      <c r="N26" s="18">
        <v>21</v>
      </c>
      <c r="O26" s="18">
        <v>21</v>
      </c>
      <c r="P26" s="18">
        <v>21</v>
      </c>
      <c r="Q26" s="13">
        <v>21</v>
      </c>
      <c r="R26" s="13"/>
      <c r="S26" s="13"/>
      <c r="T26" s="6">
        <f>SUM(F26:S26)</f>
        <v>252</v>
      </c>
      <c r="U26" s="5">
        <v>21</v>
      </c>
      <c r="V26" s="5">
        <v>21</v>
      </c>
      <c r="W26" s="5">
        <v>21</v>
      </c>
      <c r="X26" s="5"/>
      <c r="Y26" s="8">
        <f>T26-U26-V26-W26-X26</f>
        <v>189</v>
      </c>
      <c r="Z26" s="3"/>
      <c r="AA26" s="3"/>
      <c r="AB26" s="6"/>
    </row>
    <row r="27" spans="1:28" x14ac:dyDescent="0.35">
      <c r="A27">
        <v>22</v>
      </c>
      <c r="C27" s="19">
        <v>8441</v>
      </c>
      <c r="D27" s="16" t="s">
        <v>25</v>
      </c>
      <c r="E27" s="16">
        <v>19</v>
      </c>
      <c r="F27" s="17">
        <v>21</v>
      </c>
      <c r="G27" s="17">
        <v>21</v>
      </c>
      <c r="H27" s="17">
        <v>21</v>
      </c>
      <c r="I27" s="18">
        <v>21</v>
      </c>
      <c r="J27" s="18">
        <v>21</v>
      </c>
      <c r="K27" s="18">
        <v>21</v>
      </c>
      <c r="L27" s="18">
        <v>21</v>
      </c>
      <c r="M27" s="18">
        <v>21</v>
      </c>
      <c r="N27" s="18">
        <v>21</v>
      </c>
      <c r="O27" s="18">
        <v>21</v>
      </c>
      <c r="P27" s="18">
        <v>21</v>
      </c>
      <c r="Q27" s="13">
        <v>21</v>
      </c>
      <c r="R27" s="13"/>
      <c r="S27" s="13"/>
      <c r="T27" s="6">
        <f>SUM(F27:S27)</f>
        <v>252</v>
      </c>
      <c r="U27" s="5">
        <v>21</v>
      </c>
      <c r="V27" s="5">
        <v>21</v>
      </c>
      <c r="W27" s="5">
        <v>21</v>
      </c>
      <c r="X27" s="5"/>
      <c r="Y27" s="8">
        <f>T27-U27-V27-W27-X27</f>
        <v>189</v>
      </c>
      <c r="Z27" s="3"/>
      <c r="AA27" s="3"/>
      <c r="AB27" s="3"/>
    </row>
    <row r="29" spans="1:28" x14ac:dyDescent="0.35">
      <c r="D29" s="10" t="s">
        <v>32</v>
      </c>
      <c r="H29" s="21" t="s">
        <v>49</v>
      </c>
      <c r="I29" s="21"/>
    </row>
    <row r="30" spans="1:28" x14ac:dyDescent="0.35">
      <c r="D30" s="5" t="s">
        <v>33</v>
      </c>
    </row>
  </sheetData>
  <sortState xmlns:xlrd2="http://schemas.microsoft.com/office/spreadsheetml/2017/richdata2" ref="C6:AB27">
    <sortCondition ref="Y6:Y27"/>
  </sortState>
  <pageMargins left="0.74791666666666701" right="0.74791666666666701" top="0.98402777777777795" bottom="0.98402777777777795" header="0.511811023622047" footer="0.511811023622047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Deelnemers</vt:lpstr>
      <vt:lpstr>Deelnemers!Afdrukbereik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Karim Kat</dc:creator>
  <dc:description/>
  <cp:lastModifiedBy>Karim Kat</cp:lastModifiedBy>
  <cp:revision>4</cp:revision>
  <cp:lastPrinted>2026-08-31T12:01:23Z</cp:lastPrinted>
  <dcterms:created xsi:type="dcterms:W3CDTF">2025-09-03T08:48:17Z</dcterms:created>
  <dcterms:modified xsi:type="dcterms:W3CDTF">2026-09-18T19:05:29Z</dcterms:modified>
  <dc:language>nl-NL</dc:language>
</cp:coreProperties>
</file>